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 activeTab="1"/>
  </bookViews>
  <sheets>
    <sheet name="収入の部（入力用）" sheetId="3" r:id="rId1"/>
    <sheet name="支出の部（入力用）" sheetId="6" r:id="rId2"/>
    <sheet name="収入の部（記入例）" sheetId="7" r:id="rId3"/>
    <sheet name="支出の部（記入例）" sheetId="8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'収入の部（記入例）'!$A$1:$AD$36</definedName>
    <definedName name="_xlnm.Print_Area" localSheetId="0">'収入の部（入力用）'!$A$1:$AD$36</definedName>
  </definedNames>
  <calcPr calcId="162913"/>
</workbook>
</file>

<file path=xl/calcChain.xml><?xml version="1.0" encoding="utf-8"?>
<calcChain xmlns="http://schemas.openxmlformats.org/spreadsheetml/2006/main">
  <c r="D3" i="8" l="1"/>
  <c r="D17" i="8" s="1"/>
  <c r="D5" i="8"/>
  <c r="D7" i="8"/>
  <c r="D9" i="8"/>
  <c r="D11" i="8"/>
  <c r="D13" i="8"/>
  <c r="D15" i="8"/>
  <c r="D18" i="8"/>
  <c r="D20" i="8"/>
  <c r="D22" i="8"/>
  <c r="D24" i="8"/>
  <c r="D26" i="8"/>
  <c r="D28" i="8"/>
  <c r="D32" i="8" s="1"/>
  <c r="D30" i="8"/>
  <c r="D39" i="8"/>
  <c r="D37" i="8"/>
  <c r="D38" i="8"/>
  <c r="D40" i="8"/>
  <c r="D47" i="8" s="1"/>
  <c r="D41" i="8"/>
  <c r="D42" i="8"/>
  <c r="D43" i="8"/>
  <c r="D44" i="8"/>
  <c r="D45" i="8"/>
  <c r="D46" i="8"/>
  <c r="C9" i="7"/>
  <c r="AH13" i="7"/>
  <c r="C18" i="7"/>
  <c r="C20" i="7"/>
  <c r="C22" i="7"/>
  <c r="C24" i="7"/>
  <c r="C26" i="7"/>
  <c r="C28" i="7"/>
  <c r="C30" i="7"/>
  <c r="C32" i="7"/>
  <c r="C34" i="7"/>
  <c r="D13" i="6"/>
  <c r="D3" i="6"/>
  <c r="D5" i="6"/>
  <c r="D7" i="6"/>
  <c r="D9" i="6"/>
  <c r="D17" i="6" s="1"/>
  <c r="D33" i="6" s="1"/>
  <c r="D11" i="6"/>
  <c r="D15" i="6"/>
  <c r="D18" i="6"/>
  <c r="D32" i="6" s="1"/>
  <c r="D20" i="6"/>
  <c r="D22" i="6"/>
  <c r="D24" i="6"/>
  <c r="D26" i="6"/>
  <c r="D28" i="6"/>
  <c r="D30" i="6"/>
  <c r="D35" i="6"/>
  <c r="D36" i="6"/>
  <c r="D37" i="6"/>
  <c r="D39" i="6" s="1"/>
  <c r="D38" i="6"/>
  <c r="D40" i="6"/>
  <c r="D47" i="6" s="1"/>
  <c r="D41" i="6"/>
  <c r="D42" i="6"/>
  <c r="D43" i="6"/>
  <c r="D44" i="6"/>
  <c r="D45" i="6"/>
  <c r="D46" i="6"/>
  <c r="C34" i="3"/>
  <c r="C32" i="3"/>
  <c r="C30" i="3"/>
  <c r="C28" i="3"/>
  <c r="C26" i="3"/>
  <c r="C24" i="3"/>
  <c r="C9" i="3"/>
  <c r="AH13" i="3"/>
  <c r="D48" i="6" l="1"/>
  <c r="C11" i="3"/>
  <c r="C36" i="3" s="1"/>
  <c r="S15" i="3"/>
  <c r="AH15" i="3" s="1"/>
  <c r="D33" i="8"/>
  <c r="D48" i="8" l="1"/>
  <c r="S15" i="7"/>
  <c r="AH15" i="7" s="1"/>
  <c r="C11" i="7" s="1"/>
  <c r="C36" i="7" s="1"/>
</calcChain>
</file>

<file path=xl/comments1.xml><?xml version="1.0" encoding="utf-8"?>
<comments xmlns="http://schemas.openxmlformats.org/spreadsheetml/2006/main">
  <authors>
    <author>作成者</author>
  </authors>
  <commentList>
    <comment ref="R5" authorId="0" shapeId="0">
      <text>
        <r>
          <rPr>
            <sz val="9"/>
            <color indexed="81"/>
            <rFont val="MS P ゴシック"/>
            <family val="3"/>
            <charset val="128"/>
          </rPr>
          <t>連合町内会名を入力してください。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B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4" authorId="0" shapeId="0">
      <text>
        <r>
          <rPr>
            <sz val="9"/>
            <color indexed="81"/>
            <rFont val="MS P ゴシック"/>
            <family val="3"/>
            <charset val="128"/>
          </rPr>
          <t>令和４年度決算書の「次年度への繰越金」と額を一致させてください。</t>
        </r>
      </text>
    </comment>
    <comment ref="I34" authorId="0" shapeId="0">
      <text>
        <r>
          <rPr>
            <sz val="9"/>
            <color indexed="81"/>
            <rFont val="MS P ゴシック"/>
            <family val="3"/>
            <charset val="128"/>
          </rPr>
          <t>令和4年度決算書の「次年度への繰越金」と額を一致させてください。</t>
        </r>
      </text>
    </comment>
    <comment ref="C36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
※収入と合計と金額を一致させてください。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4" authorId="0" shapeId="0">
      <text>
        <r>
          <rPr>
            <sz val="9"/>
            <color indexed="81"/>
            <rFont val="MS P ゴシック"/>
            <family val="3"/>
            <charset val="128"/>
          </rPr>
          <t>前年度決算書記載の「次年度への繰越金」と同額になります。</t>
        </r>
      </text>
    </comment>
    <comment ref="C36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C35" authorId="0" shapeId="0">
      <text>
        <r>
          <rPr>
            <sz val="9"/>
            <color indexed="81"/>
            <rFont val="MS P ゴシック"/>
            <family val="3"/>
            <charset val="128"/>
          </rPr>
          <t>収入の部</t>
        </r>
        <r>
          <rPr>
            <b/>
            <sz val="9"/>
            <color indexed="81"/>
            <rFont val="MS P ゴシック"/>
            <family val="3"/>
            <charset val="128"/>
          </rPr>
          <t>「２補助金」</t>
        </r>
        <r>
          <rPr>
            <sz val="9"/>
            <color indexed="81"/>
            <rFont val="MS P ゴシック"/>
            <family val="3"/>
            <charset val="128"/>
          </rPr>
          <t xml:space="preserve">
に記載されている項目が、地域活動推進費補助金以外、</t>
        </r>
        <r>
          <rPr>
            <b/>
            <sz val="9"/>
            <color indexed="81"/>
            <rFont val="MS P ゴシック"/>
            <family val="3"/>
            <charset val="128"/>
          </rPr>
          <t>全て記入</t>
        </r>
        <r>
          <rPr>
            <sz val="9"/>
            <color indexed="81"/>
            <rFont val="MS P ゴシック"/>
            <family val="3"/>
            <charset val="128"/>
          </rPr>
          <t xml:space="preserve">されているか確認してください。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収入合計と同額になります。
</t>
        </r>
      </text>
    </comment>
  </commentList>
</comments>
</file>

<file path=xl/sharedStrings.xml><?xml version="1.0" encoding="utf-8"?>
<sst xmlns="http://schemas.openxmlformats.org/spreadsheetml/2006/main" count="522" uniqueCount="136">
  <si>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</si>
  <si>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</si>
  <si>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</si>
  <si>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</si>
  <si>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</si>
  <si>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</si>
  <si>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</si>
  <si>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</si>
  <si>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</si>
  <si>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</si>
  <si>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の３分の１（１０円未満切捨て）</t>
    <rPh sb="2" eb="3">
      <t>ブン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</si>
  <si>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</si>
  <si>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</si>
  <si>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</si>
  <si>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</si>
  <si>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</si>
  <si>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</si>
  <si>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</si>
  <si>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</si>
  <si>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</si>
  <si>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</si>
  <si>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</si>
  <si>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</si>
  <si>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</si>
  <si>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</si>
  <si>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</si>
  <si>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</si>
  <si>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</si>
  <si>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</si>
  <si>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</si>
  <si>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</si>
  <si>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</si>
  <si>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</si>
  <si>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</si>
  <si>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</si>
  <si>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</si>
  <si>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</si>
  <si>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Ａ</t>
    <phoneticPr fontId="2"/>
  </si>
  <si>
    <t>A</t>
    <phoneticPr fontId="2"/>
  </si>
  <si>
    <t>=</t>
    <phoneticPr fontId="2"/>
  </si>
  <si>
    <t>B</t>
    <phoneticPr fontId="2"/>
  </si>
  <si>
    <t>=</t>
    <phoneticPr fontId="2"/>
  </si>
  <si>
    <t>（会費会員＋減免会員）</t>
    <rPh sb="1" eb="3">
      <t>カイヒ</t>
    </rPh>
    <rPh sb="3" eb="5">
      <t>カイイン</t>
    </rPh>
    <rPh sb="6" eb="8">
      <t>ゲンメン</t>
    </rPh>
    <rPh sb="8" eb="10">
      <t>カイイン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</si>
  <si>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</si>
  <si>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</si>
  <si>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</si>
  <si>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</si>
  <si>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</si>
  <si>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＋</t>
    <phoneticPr fontId="2"/>
  </si>
  <si>
    <t>Ｂ</t>
    <phoneticPr fontId="2"/>
  </si>
  <si>
    <t>{補助対象経費（事務費＋事業費）－120,000}</t>
    <rPh sb="1" eb="3">
      <t>ホジョ</t>
    </rPh>
    <rPh sb="3" eb="5">
      <t>タイショウ</t>
    </rPh>
    <rPh sb="5" eb="6">
      <t>キョウ</t>
    </rPh>
    <rPh sb="6" eb="7">
      <t>ヒ</t>
    </rPh>
    <phoneticPr fontId="2"/>
  </si>
  <si>
    <t>＝</t>
    <phoneticPr fontId="2"/>
  </si>
  <si>
    <t>※補助対象経費が12万円以下の場合は、その金額が補助金額となります。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3">
      <t>キンガク</t>
    </rPh>
    <rPh sb="24" eb="26">
      <t>ホジョ</t>
    </rPh>
    <rPh sb="26" eb="28">
      <t>キンガク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</si>
  <si>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</si>
  <si>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</si>
  <si>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</si>
  <si>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</si>
  <si>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</si>
  <si>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</si>
  <si>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</si>
  <si>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</si>
  <si>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</si>
  <si>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次のＡとＢを比較して、低い方の金額に基礎的支援費（12万円）を足した金額が補助金額となります。</t>
    <rPh sb="0" eb="1">
      <t>ツギ</t>
    </rPh>
    <rPh sb="6" eb="8">
      <t>ヒカク</t>
    </rPh>
    <rPh sb="11" eb="12">
      <t>ヒク</t>
    </rPh>
    <rPh sb="13" eb="14">
      <t>ホウ</t>
    </rPh>
    <rPh sb="15" eb="17">
      <t>キンガク</t>
    </rPh>
    <rPh sb="18" eb="21">
      <t>キソテキ</t>
    </rPh>
    <rPh sb="21" eb="23">
      <t>シエン</t>
    </rPh>
    <rPh sb="23" eb="24">
      <t>ヒ</t>
    </rPh>
    <rPh sb="27" eb="28">
      <t>マン</t>
    </rPh>
    <rPh sb="28" eb="29">
      <t>エン</t>
    </rPh>
    <rPh sb="31" eb="32">
      <t>タ</t>
    </rPh>
    <rPh sb="34" eb="36">
      <t>キンガク</t>
    </rPh>
    <rPh sb="37" eb="39">
      <t>ホジョ</t>
    </rPh>
    <rPh sb="39" eb="41">
      <t>キンガク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</si>
  <si>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</si>
  <si>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</si>
  <si>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</si>
  <si>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</si>
  <si>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</si>
  <si>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Ａ</t>
    <phoneticPr fontId="2"/>
  </si>
  <si>
    <t>A</t>
    <phoneticPr fontId="2"/>
  </si>
  <si>
    <t>=</t>
    <phoneticPr fontId="2"/>
  </si>
  <si>
    <t>＝</t>
    <phoneticPr fontId="2"/>
  </si>
  <si>
    <t>B</t>
    <phoneticPr fontId="2"/>
  </si>
  <si>
    <t>=</t>
    <phoneticPr fontId="2"/>
  </si>
  <si>
    <t>会館建設・修繕積立金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</si>
  <si>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</si>
  <si>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</si>
  <si>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</si>
  <si>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</si>
  <si>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</si>
  <si>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</si>
  <si>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</si>
  <si>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</si>
  <si>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</si>
  <si>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</si>
  <si>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</si>
  <si>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</si>
  <si>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</si>
  <si>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</si>
  <si>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</si>
  <si>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</si>
  <si>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</si>
  <si>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</si>
  <si>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</si>
  <si>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</si>
  <si>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</si>
  <si>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</si>
  <si>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</si>
  <si>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</si>
  <si>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</si>
  <si>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</si>
  <si>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</si>
  <si>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</si>
  <si>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</si>
  <si>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</si>
  <si>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</si>
  <si>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</si>
  <si>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</si>
  <si>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</si>
  <si>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</si>
  <si>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</si>
  <si>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</si>
  <si>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</si>
  <si>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</si>
  <si>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</si>
  <si>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</si>
  <si>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</si>
  <si>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</si>
  <si>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</si>
  <si>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t>地域防犯灯新規整備費</t>
    <rPh sb="0" eb="2">
      <t>チイキ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</si>
  <si>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</si>
  <si>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　　　　　年度 収支予算書</t>
    <rPh sb="8" eb="10">
      <t>シュウシ</t>
    </rPh>
    <rPh sb="12" eb="13">
      <t>ショ</t>
    </rPh>
    <phoneticPr fontId="2"/>
  </si>
  <si>
    <t>○会計年度　　自 　　　　年　　月　　日～至 　　　　年　　月　　日</t>
    <phoneticPr fontId="2"/>
  </si>
  <si>
    <t>地区連合町内会</t>
    <phoneticPr fontId="2"/>
  </si>
  <si>
    <t>住みよいまちづくり活動助成金</t>
    <phoneticPr fontId="2"/>
  </si>
  <si>
    <t>前年度からの繰入金</t>
    <rPh sb="0" eb="3">
      <t>ゼンネンド</t>
    </rPh>
    <rPh sb="6" eb="9">
      <t>クリイレキン</t>
    </rPh>
    <phoneticPr fontId="2"/>
  </si>
  <si>
    <t>次年度への繰越金</t>
    <rPh sb="0" eb="3">
      <t>ジネンド</t>
    </rPh>
    <rPh sb="5" eb="8">
      <t>クリコシキン</t>
    </rPh>
    <phoneticPr fontId="2"/>
  </si>
  <si>
    <t>※支出合計額は必ず収入合計と一致します。</t>
    <phoneticPr fontId="2"/>
  </si>
  <si>
    <t>住みよいまちづくり助成金</t>
    <rPh sb="0" eb="1">
      <t>ス</t>
    </rPh>
    <rPh sb="9" eb="12">
      <t>ジョセイキン</t>
    </rPh>
    <phoneticPr fontId="2"/>
  </si>
  <si>
    <t>神奈川区</t>
    <rPh sb="0" eb="4">
      <t>カナガワク</t>
    </rPh>
    <phoneticPr fontId="2"/>
  </si>
  <si>
    <t>記入例</t>
    <rPh sb="0" eb="3">
      <t>キニュウレイ</t>
    </rPh>
    <phoneticPr fontId="2"/>
  </si>
  <si>
    <t>令和7年度 収支予算書</t>
    <rPh sb="0" eb="2">
      <t>レイワ</t>
    </rPh>
    <rPh sb="6" eb="8">
      <t>シュウシ</t>
    </rPh>
    <rPh sb="10" eb="11">
      <t>ショ</t>
    </rPh>
    <phoneticPr fontId="2"/>
  </si>
  <si>
    <t>○会計年度　　自2025年4月1日～至 2026年3月31日</t>
    <phoneticPr fontId="2"/>
  </si>
  <si>
    <t>住みよいまちづくり助成金</t>
    <rPh sb="0" eb="1">
      <t>ス</t>
    </rPh>
    <rPh sb="9" eb="11">
      <t>ジョセイ</t>
    </rPh>
    <rPh sb="11" eb="12">
      <t>キン</t>
    </rPh>
    <phoneticPr fontId="2"/>
  </si>
  <si>
    <t>年末防犯見回り</t>
    <rPh sb="0" eb="6">
      <t>ネンマツボウハンミマワ</t>
    </rPh>
    <phoneticPr fontId="2"/>
  </si>
  <si>
    <t>総会・定例会等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</si>
</sst>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8" fillId="0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76" fontId="10" fillId="0" borderId="10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7" fillId="0" borderId="11" xfId="1" applyFont="1" applyBorder="1" applyAlignment="1">
      <alignment horizontal="center" vertical="center" wrapText="1"/>
    </xf>
    <xf numFmtId="176" fontId="1" fillId="0" borderId="12" xfId="1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1" fillId="0" borderId="13" xfId="1" applyNumberFormat="1" applyFill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8" fontId="1" fillId="0" borderId="0" xfId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38" fontId="8" fillId="0" borderId="16" xfId="1" applyFont="1" applyFill="1" applyBorder="1" applyAlignment="1">
      <alignment vertical="center" wrapText="1"/>
    </xf>
    <xf numFmtId="38" fontId="8" fillId="0" borderId="4" xfId="0" applyNumberFormat="1" applyFont="1" applyFill="1" applyBorder="1" applyAlignment="1">
      <alignment horizontal="center" vertical="center" wrapText="1"/>
    </xf>
    <xf numFmtId="38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16" fillId="0" borderId="22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/>
    <xf numFmtId="0" fontId="16" fillId="0" borderId="26" xfId="0" applyFont="1" applyBorder="1"/>
    <xf numFmtId="0" fontId="8" fillId="0" borderId="27" xfId="0" applyFont="1" applyBorder="1"/>
    <xf numFmtId="0" fontId="0" fillId="0" borderId="30" xfId="0" applyBorder="1" applyAlignment="1">
      <alignment vertical="center" wrapText="1"/>
    </xf>
    <xf numFmtId="38" fontId="8" fillId="0" borderId="26" xfId="1" applyFont="1" applyBorder="1" applyAlignment="1">
      <alignment vertical="center" wrapText="1"/>
    </xf>
    <xf numFmtId="38" fontId="8" fillId="0" borderId="28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8" fillId="2" borderId="32" xfId="0" applyFont="1" applyFill="1" applyBorder="1" applyAlignment="1">
      <alignment vertical="center" shrinkToFit="1"/>
    </xf>
    <xf numFmtId="38" fontId="14" fillId="3" borderId="33" xfId="1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 shrinkToFit="1"/>
    </xf>
    <xf numFmtId="0" fontId="16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0" fontId="8" fillId="2" borderId="36" xfId="0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shrinkToFit="1"/>
    </xf>
    <xf numFmtId="0" fontId="16" fillId="0" borderId="9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176" fontId="1" fillId="0" borderId="37" xfId="1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vertical="center" shrinkToFit="1"/>
    </xf>
    <xf numFmtId="38" fontId="14" fillId="3" borderId="39" xfId="1" applyFont="1" applyFill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16" fillId="0" borderId="40" xfId="0" applyFont="1" applyBorder="1" applyAlignment="1">
      <alignment horizontal="center" vertical="center" wrapText="1"/>
    </xf>
    <xf numFmtId="176" fontId="1" fillId="0" borderId="41" xfId="1" applyNumberFormat="1" applyFill="1" applyBorder="1" applyAlignment="1">
      <alignment vertical="center"/>
    </xf>
    <xf numFmtId="38" fontId="14" fillId="0" borderId="28" xfId="1" applyFont="1" applyBorder="1" applyAlignment="1">
      <alignment vertical="center" wrapText="1"/>
    </xf>
    <xf numFmtId="38" fontId="8" fillId="0" borderId="26" xfId="1" applyFont="1" applyBorder="1"/>
    <xf numFmtId="176" fontId="1" fillId="0" borderId="16" xfId="1" applyNumberFormat="1" applyFill="1" applyBorder="1" applyAlignment="1">
      <alignment vertical="center"/>
    </xf>
    <xf numFmtId="0" fontId="0" fillId="0" borderId="42" xfId="0" applyFill="1" applyBorder="1" applyAlignment="1">
      <alignment horizontal="center" vertical="center" textRotation="255"/>
    </xf>
    <xf numFmtId="0" fontId="0" fillId="0" borderId="42" xfId="0" applyFill="1" applyBorder="1" applyAlignment="1">
      <alignment vertical="center" wrapText="1"/>
    </xf>
    <xf numFmtId="176" fontId="1" fillId="0" borderId="42" xfId="1" applyNumberFormat="1" applyFill="1" applyBorder="1" applyAlignment="1">
      <alignment vertical="center"/>
    </xf>
    <xf numFmtId="0" fontId="8" fillId="2" borderId="43" xfId="0" applyFont="1" applyFill="1" applyBorder="1" applyAlignment="1">
      <alignment vertical="center" shrinkToFit="1"/>
    </xf>
    <xf numFmtId="38" fontId="14" fillId="3" borderId="44" xfId="1" applyFont="1" applyFill="1" applyBorder="1" applyAlignment="1">
      <alignment vertical="center" shrinkToFit="1"/>
    </xf>
    <xf numFmtId="0" fontId="16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shrinkToFit="1"/>
    </xf>
    <xf numFmtId="0" fontId="16" fillId="0" borderId="45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textRotation="255"/>
    </xf>
    <xf numFmtId="176" fontId="1" fillId="0" borderId="35" xfId="1" applyNumberForma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5" xfId="0" applyFill="1" applyBorder="1" applyAlignment="1">
      <alignment vertical="center"/>
    </xf>
    <xf numFmtId="0" fontId="0" fillId="0" borderId="37" xfId="0" applyBorder="1" applyAlignment="1">
      <alignment horizontal="center" vertical="center" textRotation="255"/>
    </xf>
    <xf numFmtId="0" fontId="0" fillId="0" borderId="37" xfId="0" applyFill="1" applyBorder="1" applyAlignment="1">
      <alignment vertical="center"/>
    </xf>
    <xf numFmtId="176" fontId="1" fillId="0" borderId="37" xfId="1" applyNumberFormat="1" applyFill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3" fillId="0" borderId="83" xfId="0" applyFont="1" applyBorder="1" applyAlignment="1">
      <alignment horizontal="center" vertical="center"/>
    </xf>
    <xf numFmtId="38" fontId="11" fillId="0" borderId="26" xfId="1" applyFont="1" applyBorder="1"/>
    <xf numFmtId="176" fontId="10" fillId="0" borderId="84" xfId="1" applyNumberFormat="1" applyFont="1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7" fontId="0" fillId="0" borderId="87" xfId="0" applyNumberFormat="1" applyBorder="1" applyAlignment="1">
      <alignment horizontal="right" vertical="center"/>
    </xf>
    <xf numFmtId="176" fontId="1" fillId="0" borderId="46" xfId="1" applyNumberFormat="1" applyFont="1" applyFill="1" applyBorder="1" applyAlignment="1">
      <alignment vertical="center"/>
    </xf>
    <xf numFmtId="176" fontId="1" fillId="0" borderId="88" xfId="1" applyNumberFormat="1" applyFont="1" applyFill="1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0" xfId="0" applyFill="1" applyBorder="1" applyAlignment="1">
      <alignment vertical="center" wrapText="1"/>
    </xf>
    <xf numFmtId="0" fontId="0" fillId="0" borderId="91" xfId="0" applyBorder="1" applyAlignment="1">
      <alignment vertical="center" wrapText="1"/>
    </xf>
    <xf numFmtId="38" fontId="14" fillId="3" borderId="6" xfId="1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38" fontId="12" fillId="0" borderId="4" xfId="0" applyNumberFormat="1" applyFont="1" applyFill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38" fontId="14" fillId="3" borderId="0" xfId="1" applyFont="1" applyFill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75" xfId="0" applyFont="1" applyBorder="1" applyAlignment="1">
      <alignment horizontal="left" vertical="center" wrapText="1"/>
    </xf>
    <xf numFmtId="0" fontId="0" fillId="0" borderId="75" xfId="0" applyBorder="1" applyAlignment="1">
      <alignment horizontal="left" vertical="center" wrapText="1"/>
    </xf>
    <xf numFmtId="0" fontId="0" fillId="0" borderId="75" xfId="0" applyBorder="1" applyAlignment="1"/>
    <xf numFmtId="0" fontId="7" fillId="0" borderId="6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6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3" borderId="77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38" fontId="12" fillId="0" borderId="60" xfId="0" applyNumberFormat="1" applyFont="1" applyFill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0" fillId="4" borderId="0" xfId="0" applyFill="1" applyAlignment="1">
      <alignment horizontal="center"/>
    </xf>
    <xf numFmtId="0" fontId="1" fillId="0" borderId="3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0" xfId="0" applyFont="1" applyFill="1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176" fontId="1" fillId="0" borderId="2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" fillId="0" borderId="7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0" fillId="0" borderId="72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1" fillId="0" borderId="54" xfId="0" applyFont="1" applyFill="1" applyBorder="1" applyAlignment="1">
      <alignment horizontal="center" vertical="center" textRotation="255" wrapText="1"/>
    </xf>
    <xf numFmtId="0" fontId="1" fillId="0" borderId="62" xfId="0" applyFont="1" applyFill="1" applyBorder="1" applyAlignment="1">
      <alignment horizontal="center" vertical="center" textRotation="255" wrapText="1"/>
    </xf>
    <xf numFmtId="0" fontId="0" fillId="0" borderId="74" xfId="0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176" fontId="1" fillId="0" borderId="58" xfId="1" applyNumberFormat="1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5" xfId="0" applyBorder="1" applyAlignment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2" borderId="53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38" fontId="8" fillId="0" borderId="17" xfId="1" applyFont="1" applyBorder="1" applyAlignment="1">
      <alignment horizontal="center" vertical="center"/>
    </xf>
    <xf numFmtId="38" fontId="11" fillId="0" borderId="26" xfId="1" applyFont="1" applyBorder="1" applyAlignment="1">
      <alignment horizontal="center" vertical="center"/>
    </xf>
    <xf numFmtId="38" fontId="11" fillId="0" borderId="27" xfId="1" applyFont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78" xfId="0" applyBorder="1" applyAlignment="1">
      <alignment vertical="center"/>
    </xf>
    <xf numFmtId="0" fontId="1" fillId="0" borderId="77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0" fillId="0" borderId="7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0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horizontal="center" vertical="center" textRotation="255" wrapText="1"/>
    </xf>
    <xf numFmtId="0" fontId="0" fillId="0" borderId="55" xfId="0" applyFill="1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7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30" xfId="0" applyBorder="1" applyAlignment="1">
      <alignment vertical="center" textRotation="255" wrapText="1"/>
    </xf>
    <xf numFmtId="0" fontId="0" fillId="0" borderId="78" xfId="0" applyBorder="1" applyAlignment="1">
      <alignment vertical="center" textRotation="255" wrapText="1"/>
    </xf>
    <xf numFmtId="0" fontId="0" fillId="0" borderId="61" xfId="0" applyBorder="1" applyAlignment="1">
      <alignment vertical="center" textRotation="255" wrapText="1"/>
    </xf>
    <xf numFmtId="176" fontId="1" fillId="0" borderId="14" xfId="1" applyNumberFormat="1" applyBorder="1" applyAlignment="1">
      <alignment vertical="center"/>
    </xf>
    <xf numFmtId="176" fontId="1" fillId="0" borderId="30" xfId="1" applyNumberFormat="1" applyBorder="1" applyAlignment="1">
      <alignment vertical="center"/>
    </xf>
    <xf numFmtId="176" fontId="1" fillId="0" borderId="61" xfId="1" applyNumberFormat="1" applyBorder="1" applyAlignment="1">
      <alignment vertical="center"/>
    </xf>
    <xf numFmtId="0" fontId="0" fillId="0" borderId="30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14" xfId="0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9" fillId="0" borderId="3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74" xfId="0" applyBorder="1" applyAlignment="1">
      <alignment vertical="center" textRotation="255" wrapText="1"/>
    </xf>
    <xf numFmtId="0" fontId="0" fillId="0" borderId="74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76" fontId="1" fillId="0" borderId="78" xfId="1" applyNumberForma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176" fontId="1" fillId="0" borderId="74" xfId="1" applyNumberForma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176" fontId="1" fillId="0" borderId="85" xfId="1" applyNumberFormat="1" applyFont="1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64" xfId="0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0" fillId="0" borderId="30" xfId="0" applyFont="1" applyFill="1" applyBorder="1" applyAlignment="1">
      <alignment vertical="center"/>
    </xf>
    <xf numFmtId="0" fontId="8" fillId="0" borderId="2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40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40</xdr:row>
      <xdr:rowOff>0</xdr:rowOff>
    </xdr:from>
    <xdr:to>
      <xdr:col>3</xdr:col>
      <xdr:colOff>180975</xdr:colOff>
      <xdr:row>40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40</xdr:row>
      <xdr:rowOff>0</xdr:rowOff>
    </xdr:from>
    <xdr:to>
      <xdr:col>3</xdr:col>
      <xdr:colOff>180975</xdr:colOff>
      <xdr:row>40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40</xdr:row>
      <xdr:rowOff>0</xdr:rowOff>
    </xdr:from>
    <xdr:to>
      <xdr:col>3</xdr:col>
      <xdr:colOff>180975</xdr:colOff>
      <xdr:row>40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5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8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40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40</xdr:row>
      <xdr:rowOff>0</xdr:rowOff>
    </xdr:from>
    <xdr:to>
      <xdr:col>3</xdr:col>
      <xdr:colOff>180975</xdr:colOff>
      <xdr:row>40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40</xdr:row>
      <xdr:rowOff>0</xdr:rowOff>
    </xdr:from>
    <xdr:to>
      <xdr:col>3</xdr:col>
      <xdr:colOff>180975</xdr:colOff>
      <xdr:row>40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40</xdr:row>
      <xdr:rowOff>0</xdr:rowOff>
    </xdr:from>
    <xdr:to>
      <xdr:col>3</xdr:col>
      <xdr:colOff>180975</xdr:colOff>
      <xdr:row>40</xdr:row>
      <xdr:rowOff>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showZeros="0" view="pageBreakPreview" zoomScaleNormal="100" zoomScaleSheetLayoutView="100" workbookViewId="0">
      <selection activeCell="O39" sqref="O39"/>
    </sheetView>
  </sheetViews>
  <sheetFormatPr defaultRowHeight="13.5"/>
  <cols>
    <col min="1" max="1" width="3.625" customWidth="1"/>
    <col min="2" max="2" width="22.75" customWidth="1"/>
    <col min="3" max="3" width="12.875" style="22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>
      <c r="A1" s="1"/>
      <c r="B1" s="2"/>
      <c r="C1" s="3"/>
      <c r="D1" s="4"/>
      <c r="Q1" s="249" t="s">
        <v>46</v>
      </c>
      <c r="R1" s="250"/>
      <c r="S1" s="250"/>
      <c r="T1" s="250"/>
      <c r="U1" s="250"/>
      <c r="V1" s="250"/>
      <c r="W1" s="250"/>
      <c r="X1" s="250" t="s">
        <v>47</v>
      </c>
      <c r="Y1" s="250"/>
      <c r="Z1" s="250"/>
      <c r="AA1" s="250"/>
      <c r="AB1" s="250"/>
      <c r="AC1" s="250"/>
      <c r="AD1" s="251"/>
    </row>
    <row r="2" spans="1:35" ht="30" customHeight="1" thickBot="1">
      <c r="A2" s="1"/>
      <c r="B2" s="2"/>
      <c r="C2" s="3"/>
      <c r="D2" s="4"/>
      <c r="Q2" s="252" t="s">
        <v>129</v>
      </c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4"/>
    </row>
    <row r="3" spans="1:35" ht="24" customHeight="1" thickTop="1">
      <c r="A3" s="5"/>
      <c r="B3" s="1"/>
      <c r="C3" s="3"/>
      <c r="D3" s="4"/>
    </row>
    <row r="4" spans="1:35" ht="22.5" customHeight="1">
      <c r="A4" s="180" t="s">
        <v>131</v>
      </c>
      <c r="B4" s="181"/>
      <c r="C4" s="181"/>
      <c r="D4" s="181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</row>
    <row r="5" spans="1:35" ht="22.5" customHeight="1">
      <c r="A5" s="144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207"/>
      <c r="S5" s="207"/>
      <c r="T5" s="207"/>
      <c r="U5" s="207"/>
      <c r="V5" s="207"/>
      <c r="W5" s="207"/>
      <c r="X5" s="207"/>
      <c r="Y5" s="207" t="s">
        <v>123</v>
      </c>
      <c r="Z5" s="207"/>
      <c r="AA5" s="207"/>
      <c r="AB5" s="207"/>
      <c r="AC5" s="207"/>
      <c r="AD5" s="207"/>
    </row>
    <row r="6" spans="1:35" ht="22.5" customHeight="1">
      <c r="A6" s="183" t="s">
        <v>132</v>
      </c>
      <c r="B6" s="184"/>
      <c r="C6" s="184"/>
      <c r="D6" s="184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</row>
    <row r="7" spans="1:35" ht="22.5" customHeight="1" thickBot="1">
      <c r="A7" s="186" t="s">
        <v>0</v>
      </c>
      <c r="B7" s="187"/>
      <c r="C7" s="187"/>
      <c r="D7" s="18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</row>
    <row r="8" spans="1:35" s="7" customFormat="1" ht="25.5" customHeight="1" thickBot="1">
      <c r="A8" s="217" t="s">
        <v>1</v>
      </c>
      <c r="B8" s="218"/>
      <c r="C8" s="6" t="s">
        <v>2</v>
      </c>
      <c r="D8" s="189" t="s">
        <v>3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1"/>
    </row>
    <row r="9" spans="1:35" s="8" customFormat="1" ht="19.5" customHeight="1">
      <c r="A9" s="223">
        <v>1</v>
      </c>
      <c r="B9" s="232" t="s">
        <v>4</v>
      </c>
      <c r="C9" s="215">
        <f>D9*I9*O9</f>
        <v>0</v>
      </c>
      <c r="D9" s="196"/>
      <c r="E9" s="197"/>
      <c r="F9" s="197"/>
      <c r="G9" s="10" t="s">
        <v>5</v>
      </c>
      <c r="H9" s="10" t="s">
        <v>16</v>
      </c>
      <c r="I9" s="198"/>
      <c r="J9" s="198"/>
      <c r="K9" s="198"/>
      <c r="L9" s="199" t="s">
        <v>6</v>
      </c>
      <c r="M9" s="200"/>
      <c r="N9" s="10" t="s">
        <v>57</v>
      </c>
      <c r="O9" s="200">
        <v>12</v>
      </c>
      <c r="P9" s="200"/>
      <c r="Q9" s="9" t="s">
        <v>58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>
      <c r="A10" s="224"/>
      <c r="B10" s="211"/>
      <c r="C10" s="216"/>
      <c r="D10" s="201" t="s">
        <v>116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3"/>
    </row>
    <row r="11" spans="1:35" s="8" customFormat="1" ht="16.5" customHeight="1">
      <c r="A11" s="230" t="s">
        <v>7</v>
      </c>
      <c r="B11" s="241" t="s">
        <v>8</v>
      </c>
      <c r="C11" s="215">
        <f>IF('支出の部（入力用）'!D33&lt;=120000,ROUNDDOWN('支出の部（入力用）'!D33,-1),120000+(IF(AH13=AH15,AH13,IF(AH13&lt;AH15,AH13,IF(AH15&lt;AH13,AH15)))))</f>
        <v>0</v>
      </c>
      <c r="D11" s="204" t="s">
        <v>62</v>
      </c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6"/>
    </row>
    <row r="12" spans="1:35" s="8" customFormat="1" ht="16.5" customHeight="1">
      <c r="A12" s="231"/>
      <c r="B12" s="242"/>
      <c r="C12" s="216"/>
      <c r="D12" s="172" t="s">
        <v>52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4"/>
    </row>
    <row r="13" spans="1:35" s="8" customFormat="1" ht="16.5" customHeight="1">
      <c r="A13" s="231"/>
      <c r="B13" s="242"/>
      <c r="C13" s="216"/>
      <c r="D13" s="36" t="s">
        <v>37</v>
      </c>
      <c r="E13" s="222">
        <v>170</v>
      </c>
      <c r="F13" s="222"/>
      <c r="G13" s="13" t="s">
        <v>5</v>
      </c>
      <c r="H13" s="13" t="s">
        <v>16</v>
      </c>
      <c r="I13" s="192" t="s">
        <v>9</v>
      </c>
      <c r="J13" s="192"/>
      <c r="K13" s="192"/>
      <c r="L13" s="192"/>
      <c r="M13" s="192"/>
      <c r="N13" s="193"/>
      <c r="O13" s="193"/>
      <c r="P13" s="193"/>
      <c r="Q13" s="176" t="s">
        <v>6</v>
      </c>
      <c r="R13" s="176"/>
      <c r="S13" s="38" t="s">
        <v>48</v>
      </c>
      <c r="T13" s="194">
        <v>50000</v>
      </c>
      <c r="U13" s="195"/>
      <c r="V13" s="195"/>
      <c r="W13" s="38" t="s">
        <v>5</v>
      </c>
      <c r="X13" s="38"/>
      <c r="Y13" s="38"/>
      <c r="Z13" s="38"/>
      <c r="AA13" s="38"/>
      <c r="AB13" s="38"/>
      <c r="AC13" s="38"/>
      <c r="AD13" s="39"/>
      <c r="AE13" s="14"/>
      <c r="AF13" s="14" t="s">
        <v>38</v>
      </c>
      <c r="AG13" s="14" t="s">
        <v>39</v>
      </c>
      <c r="AH13" s="29">
        <f>IF(N13="",0,E13*N13+T13)</f>
        <v>0</v>
      </c>
      <c r="AI13" s="14"/>
    </row>
    <row r="14" spans="1:35" s="8" customFormat="1" ht="16.5" customHeight="1">
      <c r="A14" s="231"/>
      <c r="B14" s="242"/>
      <c r="C14" s="216"/>
      <c r="D14" s="15"/>
      <c r="E14" s="16"/>
      <c r="F14" s="16"/>
      <c r="G14" s="16"/>
      <c r="I14" s="176" t="s">
        <v>42</v>
      </c>
      <c r="J14" s="177"/>
      <c r="K14" s="177"/>
      <c r="L14" s="177"/>
      <c r="M14" s="177"/>
      <c r="N14" s="177"/>
      <c r="O14" s="177"/>
      <c r="P14" s="177"/>
      <c r="Q14" s="177"/>
      <c r="R14" s="177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>
      <c r="A15" s="228"/>
      <c r="B15" s="236"/>
      <c r="C15" s="236"/>
      <c r="D15" s="37" t="s">
        <v>49</v>
      </c>
      <c r="E15" s="164" t="s">
        <v>50</v>
      </c>
      <c r="F15" s="164"/>
      <c r="G15" s="164"/>
      <c r="H15" s="164"/>
      <c r="I15" s="164"/>
      <c r="J15" s="164"/>
      <c r="K15" s="164"/>
      <c r="L15" s="164"/>
      <c r="M15" s="164"/>
      <c r="N15" s="165"/>
      <c r="O15" s="165"/>
      <c r="P15" s="163"/>
      <c r="Q15" s="163"/>
      <c r="R15" s="8" t="s">
        <v>51</v>
      </c>
      <c r="S15" s="162" t="str">
        <f>IF('支出の部（入力用）'!D33=0,"",'支出の部（入力用）'!D33-120000)</f>
        <v/>
      </c>
      <c r="T15" s="163"/>
      <c r="U15" s="163"/>
      <c r="V15" s="163"/>
      <c r="W15" s="18" t="s">
        <v>5</v>
      </c>
      <c r="X15" s="164" t="s">
        <v>10</v>
      </c>
      <c r="Y15" s="165"/>
      <c r="Z15" s="165"/>
      <c r="AA15" s="165"/>
      <c r="AB15" s="165"/>
      <c r="AC15" s="165"/>
      <c r="AD15" s="166"/>
      <c r="AF15" s="8" t="s">
        <v>40</v>
      </c>
      <c r="AG15" s="8" t="s">
        <v>41</v>
      </c>
      <c r="AH15" s="29">
        <f>IF(S15="",0,ROUNDDOWN(S15/3,-1))</f>
        <v>0</v>
      </c>
    </row>
    <row r="16" spans="1:35" s="8" customFormat="1" ht="19.5" customHeight="1">
      <c r="A16" s="228"/>
      <c r="B16" s="213" t="s">
        <v>124</v>
      </c>
      <c r="C16" s="233"/>
      <c r="D16" s="167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8"/>
    </row>
    <row r="17" spans="1:30" s="8" customFormat="1" ht="19.5" customHeight="1">
      <c r="A17" s="228"/>
      <c r="B17" s="214"/>
      <c r="C17" s="234"/>
      <c r="D17" s="169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1"/>
    </row>
    <row r="18" spans="1:30" s="8" customFormat="1" ht="19.5" customHeight="1">
      <c r="A18" s="228"/>
      <c r="B18" s="210"/>
      <c r="C18" s="233"/>
      <c r="D18" s="167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8"/>
    </row>
    <row r="19" spans="1:30" s="8" customFormat="1" ht="19.5" customHeight="1">
      <c r="A19" s="228"/>
      <c r="B19" s="235"/>
      <c r="C19" s="234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1"/>
    </row>
    <row r="20" spans="1:30" s="8" customFormat="1" ht="19.5" customHeight="1">
      <c r="A20" s="228"/>
      <c r="B20" s="210"/>
      <c r="C20" s="233"/>
      <c r="D20" s="167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8"/>
    </row>
    <row r="21" spans="1:30" s="8" customFormat="1" ht="19.5" customHeight="1">
      <c r="A21" s="228"/>
      <c r="B21" s="211"/>
      <c r="C21" s="234"/>
      <c r="D21" s="169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1"/>
    </row>
    <row r="22" spans="1:30" s="8" customFormat="1" ht="19.5" customHeight="1">
      <c r="A22" s="228"/>
      <c r="B22" s="212"/>
      <c r="C22" s="233"/>
      <c r="D22" s="167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8"/>
    </row>
    <row r="23" spans="1:30" s="8" customFormat="1" ht="19.5" customHeight="1">
      <c r="A23" s="229"/>
      <c r="B23" s="211"/>
      <c r="C23" s="234"/>
      <c r="D23" s="169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1"/>
    </row>
    <row r="24" spans="1:30" s="8" customFormat="1" ht="19.5" customHeight="1">
      <c r="A24" s="237">
        <v>3</v>
      </c>
      <c r="B24" s="212" t="s">
        <v>11</v>
      </c>
      <c r="C24" s="233">
        <f>I24+I25+R24+R25+AA24+AA25</f>
        <v>0</v>
      </c>
      <c r="D24" s="167"/>
      <c r="E24" s="160"/>
      <c r="F24" s="160"/>
      <c r="G24" s="160"/>
      <c r="H24" s="160"/>
      <c r="I24" s="161"/>
      <c r="J24" s="161"/>
      <c r="K24" s="161"/>
      <c r="L24" s="48" t="s">
        <v>5</v>
      </c>
      <c r="M24" s="160"/>
      <c r="N24" s="160"/>
      <c r="O24" s="160"/>
      <c r="P24" s="160"/>
      <c r="Q24" s="160"/>
      <c r="R24" s="161"/>
      <c r="S24" s="161"/>
      <c r="T24" s="161"/>
      <c r="U24" s="48" t="s">
        <v>5</v>
      </c>
      <c r="V24" s="160"/>
      <c r="W24" s="160"/>
      <c r="X24" s="160"/>
      <c r="Y24" s="160"/>
      <c r="Z24" s="160"/>
      <c r="AA24" s="161"/>
      <c r="AB24" s="161"/>
      <c r="AC24" s="161"/>
      <c r="AD24" s="53" t="s">
        <v>5</v>
      </c>
    </row>
    <row r="25" spans="1:30" s="8" customFormat="1" ht="19.5" customHeight="1">
      <c r="A25" s="238"/>
      <c r="B25" s="239"/>
      <c r="C25" s="240"/>
      <c r="D25" s="178"/>
      <c r="E25" s="179"/>
      <c r="F25" s="179"/>
      <c r="G25" s="179"/>
      <c r="H25" s="179"/>
      <c r="I25" s="175"/>
      <c r="J25" s="175"/>
      <c r="K25" s="175"/>
      <c r="L25" s="49" t="s">
        <v>5</v>
      </c>
      <c r="M25" s="179"/>
      <c r="N25" s="179"/>
      <c r="O25" s="179"/>
      <c r="P25" s="179"/>
      <c r="Q25" s="179"/>
      <c r="R25" s="175"/>
      <c r="S25" s="175"/>
      <c r="T25" s="175"/>
      <c r="U25" s="49" t="s">
        <v>5</v>
      </c>
      <c r="V25" s="179"/>
      <c r="W25" s="179"/>
      <c r="X25" s="179"/>
      <c r="Y25" s="179"/>
      <c r="Z25" s="179"/>
      <c r="AA25" s="175"/>
      <c r="AB25" s="175"/>
      <c r="AC25" s="175"/>
      <c r="AD25" s="51" t="s">
        <v>5</v>
      </c>
    </row>
    <row r="26" spans="1:30" s="8" customFormat="1" ht="19.5" customHeight="1">
      <c r="A26" s="237">
        <v>4</v>
      </c>
      <c r="B26" s="212" t="s">
        <v>12</v>
      </c>
      <c r="C26" s="233">
        <f>I26+I27+R26+R27+AA26+AA27</f>
        <v>0</v>
      </c>
      <c r="D26" s="167"/>
      <c r="E26" s="160"/>
      <c r="F26" s="160"/>
      <c r="G26" s="160"/>
      <c r="H26" s="160"/>
      <c r="I26" s="161"/>
      <c r="J26" s="161"/>
      <c r="K26" s="161"/>
      <c r="L26" s="48" t="s">
        <v>5</v>
      </c>
      <c r="M26" s="160"/>
      <c r="N26" s="160"/>
      <c r="O26" s="160"/>
      <c r="P26" s="160"/>
      <c r="Q26" s="160"/>
      <c r="R26" s="161"/>
      <c r="S26" s="161"/>
      <c r="T26" s="161"/>
      <c r="U26" s="48" t="s">
        <v>5</v>
      </c>
      <c r="V26" s="160"/>
      <c r="W26" s="160"/>
      <c r="X26" s="160"/>
      <c r="Y26" s="160"/>
      <c r="Z26" s="160"/>
      <c r="AA26" s="161"/>
      <c r="AB26" s="161"/>
      <c r="AC26" s="161"/>
      <c r="AD26" s="53" t="s">
        <v>5</v>
      </c>
    </row>
    <row r="27" spans="1:30" s="8" customFormat="1" ht="19.5" customHeight="1">
      <c r="A27" s="224"/>
      <c r="B27" s="211"/>
      <c r="C27" s="234"/>
      <c r="D27" s="169"/>
      <c r="E27" s="170"/>
      <c r="F27" s="170"/>
      <c r="G27" s="170"/>
      <c r="H27" s="170"/>
      <c r="I27" s="159"/>
      <c r="J27" s="159"/>
      <c r="K27" s="159"/>
      <c r="L27" s="55" t="s">
        <v>5</v>
      </c>
      <c r="M27" s="170"/>
      <c r="N27" s="170"/>
      <c r="O27" s="170"/>
      <c r="P27" s="170"/>
      <c r="Q27" s="170"/>
      <c r="R27" s="159"/>
      <c r="S27" s="159"/>
      <c r="T27" s="159"/>
      <c r="U27" s="55" t="s">
        <v>5</v>
      </c>
      <c r="V27" s="170"/>
      <c r="W27" s="170"/>
      <c r="X27" s="170"/>
      <c r="Y27" s="170"/>
      <c r="Z27" s="170"/>
      <c r="AA27" s="159"/>
      <c r="AB27" s="159"/>
      <c r="AC27" s="159"/>
      <c r="AD27" s="56" t="s">
        <v>5</v>
      </c>
    </row>
    <row r="28" spans="1:30" s="8" customFormat="1" ht="19.5" customHeight="1">
      <c r="A28" s="227" t="s">
        <v>61</v>
      </c>
      <c r="B28" s="208" t="s">
        <v>13</v>
      </c>
      <c r="C28" s="233">
        <f>I28+I29+R28+R29+AA28+AA29</f>
        <v>0</v>
      </c>
      <c r="D28" s="167"/>
      <c r="E28" s="160"/>
      <c r="F28" s="160"/>
      <c r="G28" s="160"/>
      <c r="H28" s="160"/>
      <c r="I28" s="161"/>
      <c r="J28" s="161"/>
      <c r="K28" s="161"/>
      <c r="L28" s="48" t="s">
        <v>5</v>
      </c>
      <c r="M28" s="160"/>
      <c r="N28" s="160"/>
      <c r="O28" s="160"/>
      <c r="P28" s="160"/>
      <c r="Q28" s="160"/>
      <c r="R28" s="161"/>
      <c r="S28" s="161"/>
      <c r="T28" s="161"/>
      <c r="U28" s="48" t="s">
        <v>5</v>
      </c>
      <c r="V28" s="160"/>
      <c r="W28" s="160"/>
      <c r="X28" s="160"/>
      <c r="Y28" s="160"/>
      <c r="Z28" s="160"/>
      <c r="AA28" s="161"/>
      <c r="AB28" s="161"/>
      <c r="AC28" s="161"/>
      <c r="AD28" s="53" t="s">
        <v>5</v>
      </c>
    </row>
    <row r="29" spans="1:30" s="8" customFormat="1" ht="19.5" customHeight="1">
      <c r="A29" s="228"/>
      <c r="B29" s="209"/>
      <c r="C29" s="234"/>
      <c r="D29" s="169"/>
      <c r="E29" s="170"/>
      <c r="F29" s="170"/>
      <c r="G29" s="170"/>
      <c r="H29" s="170"/>
      <c r="I29" s="159"/>
      <c r="J29" s="159"/>
      <c r="K29" s="159"/>
      <c r="L29" s="55" t="s">
        <v>5</v>
      </c>
      <c r="M29" s="170"/>
      <c r="N29" s="170"/>
      <c r="O29" s="170"/>
      <c r="P29" s="170"/>
      <c r="Q29" s="170"/>
      <c r="R29" s="159"/>
      <c r="S29" s="159"/>
      <c r="T29" s="159"/>
      <c r="U29" s="55" t="s">
        <v>5</v>
      </c>
      <c r="V29" s="170"/>
      <c r="W29" s="170"/>
      <c r="X29" s="170"/>
      <c r="Y29" s="170"/>
      <c r="Z29" s="170"/>
      <c r="AA29" s="159"/>
      <c r="AB29" s="159"/>
      <c r="AC29" s="159"/>
      <c r="AD29" s="56" t="s">
        <v>5</v>
      </c>
    </row>
    <row r="30" spans="1:30" s="8" customFormat="1" ht="19.5" customHeight="1">
      <c r="A30" s="228"/>
      <c r="B30" s="208" t="s">
        <v>59</v>
      </c>
      <c r="C30" s="233">
        <f>I30+I31+R30+R31+AA30+AA31</f>
        <v>0</v>
      </c>
      <c r="D30" s="167"/>
      <c r="E30" s="160"/>
      <c r="F30" s="160"/>
      <c r="G30" s="160"/>
      <c r="H30" s="160"/>
      <c r="I30" s="161"/>
      <c r="J30" s="161"/>
      <c r="K30" s="161"/>
      <c r="L30" s="48" t="s">
        <v>5</v>
      </c>
      <c r="M30" s="160"/>
      <c r="N30" s="160"/>
      <c r="O30" s="160"/>
      <c r="P30" s="160"/>
      <c r="Q30" s="160"/>
      <c r="R30" s="161"/>
      <c r="S30" s="161"/>
      <c r="T30" s="161"/>
      <c r="U30" s="48" t="s">
        <v>5</v>
      </c>
      <c r="V30" s="160"/>
      <c r="W30" s="160"/>
      <c r="X30" s="160"/>
      <c r="Y30" s="160"/>
      <c r="Z30" s="160"/>
      <c r="AA30" s="161"/>
      <c r="AB30" s="161"/>
      <c r="AC30" s="161"/>
      <c r="AD30" s="53" t="s">
        <v>5</v>
      </c>
    </row>
    <row r="31" spans="1:30" s="8" customFormat="1" ht="19.5" customHeight="1">
      <c r="A31" s="228"/>
      <c r="B31" s="209"/>
      <c r="C31" s="234"/>
      <c r="D31" s="169"/>
      <c r="E31" s="170"/>
      <c r="F31" s="170"/>
      <c r="G31" s="170"/>
      <c r="H31" s="170"/>
      <c r="I31" s="159"/>
      <c r="J31" s="159"/>
      <c r="K31" s="159"/>
      <c r="L31" s="55" t="s">
        <v>5</v>
      </c>
      <c r="M31" s="170"/>
      <c r="N31" s="170"/>
      <c r="O31" s="170"/>
      <c r="P31" s="170"/>
      <c r="Q31" s="170"/>
      <c r="R31" s="159"/>
      <c r="S31" s="159"/>
      <c r="T31" s="159"/>
      <c r="U31" s="55" t="s">
        <v>5</v>
      </c>
      <c r="V31" s="170"/>
      <c r="W31" s="170"/>
      <c r="X31" s="170"/>
      <c r="Y31" s="170"/>
      <c r="Z31" s="170"/>
      <c r="AA31" s="159"/>
      <c r="AB31" s="159"/>
      <c r="AC31" s="159"/>
      <c r="AD31" s="56" t="s">
        <v>5</v>
      </c>
    </row>
    <row r="32" spans="1:30" s="8" customFormat="1" ht="19.5" customHeight="1">
      <c r="A32" s="228"/>
      <c r="B32" s="208" t="s">
        <v>60</v>
      </c>
      <c r="C32" s="246">
        <f>I32+I33+R32+R33+AA32+AA33</f>
        <v>0</v>
      </c>
      <c r="D32" s="167"/>
      <c r="E32" s="160"/>
      <c r="F32" s="160"/>
      <c r="G32" s="160"/>
      <c r="H32" s="160"/>
      <c r="I32" s="161"/>
      <c r="J32" s="161"/>
      <c r="K32" s="161"/>
      <c r="L32" s="48" t="s">
        <v>5</v>
      </c>
      <c r="M32" s="160"/>
      <c r="N32" s="160"/>
      <c r="O32" s="160"/>
      <c r="P32" s="160"/>
      <c r="Q32" s="160"/>
      <c r="R32" s="161"/>
      <c r="S32" s="161"/>
      <c r="T32" s="161"/>
      <c r="U32" s="48" t="s">
        <v>5</v>
      </c>
      <c r="V32" s="160"/>
      <c r="W32" s="160"/>
      <c r="X32" s="160"/>
      <c r="Y32" s="160"/>
      <c r="Z32" s="160"/>
      <c r="AA32" s="161"/>
      <c r="AB32" s="161"/>
      <c r="AC32" s="161"/>
      <c r="AD32" s="53" t="s">
        <v>5</v>
      </c>
    </row>
    <row r="33" spans="1:30" s="8" customFormat="1" ht="19.5" customHeight="1">
      <c r="A33" s="229"/>
      <c r="B33" s="211"/>
      <c r="C33" s="248"/>
      <c r="D33" s="169"/>
      <c r="E33" s="170"/>
      <c r="F33" s="170"/>
      <c r="G33" s="170"/>
      <c r="H33" s="170"/>
      <c r="I33" s="159"/>
      <c r="J33" s="159"/>
      <c r="K33" s="159"/>
      <c r="L33" s="55" t="s">
        <v>5</v>
      </c>
      <c r="M33" s="170"/>
      <c r="N33" s="170"/>
      <c r="O33" s="170"/>
      <c r="P33" s="170"/>
      <c r="Q33" s="170"/>
      <c r="R33" s="159"/>
      <c r="S33" s="159"/>
      <c r="T33" s="159"/>
      <c r="U33" s="55" t="s">
        <v>5</v>
      </c>
      <c r="V33" s="170"/>
      <c r="W33" s="170"/>
      <c r="X33" s="170"/>
      <c r="Y33" s="170"/>
      <c r="Z33" s="170"/>
      <c r="AA33" s="159"/>
      <c r="AB33" s="159"/>
      <c r="AC33" s="159"/>
      <c r="AD33" s="56" t="s">
        <v>5</v>
      </c>
    </row>
    <row r="34" spans="1:30" s="8" customFormat="1" ht="19.5" customHeight="1">
      <c r="A34" s="237">
        <v>6</v>
      </c>
      <c r="B34" s="244" t="s">
        <v>14</v>
      </c>
      <c r="C34" s="246">
        <f>I34+I35+R34+R35+AA34+AA35</f>
        <v>0</v>
      </c>
      <c r="D34" s="178" t="s">
        <v>125</v>
      </c>
      <c r="E34" s="179"/>
      <c r="F34" s="179"/>
      <c r="G34" s="179"/>
      <c r="H34" s="179"/>
      <c r="I34" s="175"/>
      <c r="J34" s="175"/>
      <c r="K34" s="175"/>
      <c r="L34" s="49" t="s">
        <v>5</v>
      </c>
      <c r="M34" s="179"/>
      <c r="N34" s="179"/>
      <c r="O34" s="179"/>
      <c r="P34" s="179"/>
      <c r="Q34" s="179"/>
      <c r="R34" s="175"/>
      <c r="S34" s="175"/>
      <c r="T34" s="175"/>
      <c r="U34" s="49" t="s">
        <v>5</v>
      </c>
      <c r="V34" s="179"/>
      <c r="W34" s="179"/>
      <c r="X34" s="179"/>
      <c r="Y34" s="179"/>
      <c r="Z34" s="179"/>
      <c r="AA34" s="175"/>
      <c r="AB34" s="175"/>
      <c r="AC34" s="175"/>
      <c r="AD34" s="51" t="s">
        <v>5</v>
      </c>
    </row>
    <row r="35" spans="1:30" s="8" customFormat="1" ht="19.5" customHeight="1" thickBot="1">
      <c r="A35" s="243"/>
      <c r="B35" s="245"/>
      <c r="C35" s="247"/>
      <c r="D35" s="255"/>
      <c r="E35" s="256"/>
      <c r="F35" s="256"/>
      <c r="G35" s="256"/>
      <c r="H35" s="256"/>
      <c r="I35" s="257"/>
      <c r="J35" s="257"/>
      <c r="K35" s="257"/>
      <c r="L35" s="70" t="s">
        <v>5</v>
      </c>
      <c r="M35" s="256"/>
      <c r="N35" s="256"/>
      <c r="O35" s="256"/>
      <c r="P35" s="256"/>
      <c r="Q35" s="256"/>
      <c r="R35" s="257"/>
      <c r="S35" s="257"/>
      <c r="T35" s="257"/>
      <c r="U35" s="70" t="s">
        <v>5</v>
      </c>
      <c r="V35" s="256"/>
      <c r="W35" s="256"/>
      <c r="X35" s="256"/>
      <c r="Y35" s="256"/>
      <c r="Z35" s="256"/>
      <c r="AA35" s="257"/>
      <c r="AB35" s="257"/>
      <c r="AC35" s="257"/>
      <c r="AD35" s="71" t="s">
        <v>5</v>
      </c>
    </row>
    <row r="36" spans="1:30" s="8" customFormat="1" ht="56.25" customHeight="1" thickTop="1" thickBot="1">
      <c r="A36" s="225" t="s">
        <v>15</v>
      </c>
      <c r="B36" s="226"/>
      <c r="C36" s="19">
        <f>SUM(C9:C35)</f>
        <v>0</v>
      </c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1"/>
    </row>
    <row r="37" spans="1:30" s="8" customFormat="1" ht="9" customHeight="1">
      <c r="A37" s="20"/>
      <c r="B37" s="20"/>
      <c r="C37" s="21"/>
      <c r="D37" s="16"/>
    </row>
  </sheetData>
  <mergeCells count="135">
    <mergeCell ref="Q1:W1"/>
    <mergeCell ref="X1:AD1"/>
    <mergeCell ref="Q2:W2"/>
    <mergeCell ref="X2:AD2"/>
    <mergeCell ref="AA34:AC34"/>
    <mergeCell ref="D35:H35"/>
    <mergeCell ref="I35:K35"/>
    <mergeCell ref="M35:Q35"/>
    <mergeCell ref="R35:T35"/>
    <mergeCell ref="V35:Z35"/>
    <mergeCell ref="AA35:AC35"/>
    <mergeCell ref="I34:K34"/>
    <mergeCell ref="M34:Q34"/>
    <mergeCell ref="R34:T34"/>
    <mergeCell ref="V34:Z34"/>
    <mergeCell ref="D29:H29"/>
    <mergeCell ref="I29:K29"/>
    <mergeCell ref="M29:Q29"/>
    <mergeCell ref="R29:T29"/>
    <mergeCell ref="M28:Q28"/>
    <mergeCell ref="R28:T28"/>
    <mergeCell ref="V28:Z28"/>
    <mergeCell ref="AA28:AC28"/>
    <mergeCell ref="V29:Z29"/>
    <mergeCell ref="A34:A35"/>
    <mergeCell ref="B34:B35"/>
    <mergeCell ref="C34:C35"/>
    <mergeCell ref="D34:H34"/>
    <mergeCell ref="V31:Z31"/>
    <mergeCell ref="AA31:AC31"/>
    <mergeCell ref="D30:H30"/>
    <mergeCell ref="I30:K30"/>
    <mergeCell ref="D31:H31"/>
    <mergeCell ref="I31:K31"/>
    <mergeCell ref="M31:Q31"/>
    <mergeCell ref="R31:T31"/>
    <mergeCell ref="M30:Q30"/>
    <mergeCell ref="R30:T30"/>
    <mergeCell ref="V30:Z30"/>
    <mergeCell ref="AA30:AC30"/>
    <mergeCell ref="B32:B33"/>
    <mergeCell ref="C32:C33"/>
    <mergeCell ref="V32:Z32"/>
    <mergeCell ref="R32:T32"/>
    <mergeCell ref="C30:C31"/>
    <mergeCell ref="D33:H33"/>
    <mergeCell ref="I33:K33"/>
    <mergeCell ref="M33:Q33"/>
    <mergeCell ref="B18:B19"/>
    <mergeCell ref="C11:C15"/>
    <mergeCell ref="A24:A25"/>
    <mergeCell ref="A26:A27"/>
    <mergeCell ref="B24:B25"/>
    <mergeCell ref="B26:B27"/>
    <mergeCell ref="C24:C25"/>
    <mergeCell ref="C26:C27"/>
    <mergeCell ref="C16:C17"/>
    <mergeCell ref="B11:B15"/>
    <mergeCell ref="C22:C23"/>
    <mergeCell ref="B28:B29"/>
    <mergeCell ref="B30:B31"/>
    <mergeCell ref="B20:B21"/>
    <mergeCell ref="B22:B23"/>
    <mergeCell ref="B16:B17"/>
    <mergeCell ref="C9:C10"/>
    <mergeCell ref="A8:B8"/>
    <mergeCell ref="D36:AD36"/>
    <mergeCell ref="E13:F13"/>
    <mergeCell ref="A9:A10"/>
    <mergeCell ref="A36:B36"/>
    <mergeCell ref="A28:A33"/>
    <mergeCell ref="A11:A23"/>
    <mergeCell ref="B9:B10"/>
    <mergeCell ref="C18:C19"/>
    <mergeCell ref="C20:C21"/>
    <mergeCell ref="D24:H24"/>
    <mergeCell ref="I24:K24"/>
    <mergeCell ref="D26:H26"/>
    <mergeCell ref="D27:H27"/>
    <mergeCell ref="R33:T33"/>
    <mergeCell ref="V33:Z33"/>
    <mergeCell ref="AA33:AC33"/>
    <mergeCell ref="C28:C29"/>
    <mergeCell ref="A4:AD4"/>
    <mergeCell ref="A6:AD6"/>
    <mergeCell ref="A7:AD7"/>
    <mergeCell ref="D8:AD8"/>
    <mergeCell ref="Q13:R13"/>
    <mergeCell ref="I13:M13"/>
    <mergeCell ref="N13:P13"/>
    <mergeCell ref="T13:V13"/>
    <mergeCell ref="D9:F9"/>
    <mergeCell ref="I9:K9"/>
    <mergeCell ref="L9:M9"/>
    <mergeCell ref="O9:P9"/>
    <mergeCell ref="D10:AD10"/>
    <mergeCell ref="D11:AD11"/>
    <mergeCell ref="Y5:AD5"/>
    <mergeCell ref="R5:X5"/>
    <mergeCell ref="D22:AD23"/>
    <mergeCell ref="I26:K26"/>
    <mergeCell ref="D28:H28"/>
    <mergeCell ref="I28:K28"/>
    <mergeCell ref="AA24:AC24"/>
    <mergeCell ref="D25:H25"/>
    <mergeCell ref="I25:K25"/>
    <mergeCell ref="M25:Q25"/>
    <mergeCell ref="R25:T25"/>
    <mergeCell ref="V25:Z25"/>
    <mergeCell ref="V27:Z27"/>
    <mergeCell ref="I27:K27"/>
    <mergeCell ref="AA29:AC29"/>
    <mergeCell ref="AA27:AC27"/>
    <mergeCell ref="M26:Q26"/>
    <mergeCell ref="R26:T26"/>
    <mergeCell ref="S15:V15"/>
    <mergeCell ref="X15:AD15"/>
    <mergeCell ref="D18:AD19"/>
    <mergeCell ref="AA32:AC32"/>
    <mergeCell ref="D12:AD12"/>
    <mergeCell ref="D32:H32"/>
    <mergeCell ref="I32:K32"/>
    <mergeCell ref="M32:Q32"/>
    <mergeCell ref="AA25:AC25"/>
    <mergeCell ref="D16:AD17"/>
    <mergeCell ref="I14:R14"/>
    <mergeCell ref="D20:AD21"/>
    <mergeCell ref="E15:Q15"/>
    <mergeCell ref="V26:Z26"/>
    <mergeCell ref="AA26:AC26"/>
    <mergeCell ref="M24:Q24"/>
    <mergeCell ref="R24:T24"/>
    <mergeCell ref="V24:Z24"/>
    <mergeCell ref="M27:Q27"/>
    <mergeCell ref="R27:T27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showZeros="0" tabSelected="1" view="pageBreakPreview" topLeftCell="A22" zoomScaleNormal="100" zoomScaleSheetLayoutView="100" workbookViewId="0">
      <selection activeCell="C37" sqref="C37"/>
    </sheetView>
  </sheetViews>
  <sheetFormatPr defaultRowHeight="24.95" customHeight="1"/>
  <cols>
    <col min="1" max="2" width="4" customWidth="1"/>
    <col min="3" max="3" width="22.75" customWidth="1"/>
    <col min="4" max="4" width="12.875" style="22" customWidth="1"/>
    <col min="5" max="5" width="9.875" customWidth="1"/>
    <col min="6" max="6" width="7.125" customWidth="1"/>
    <col min="7" max="7" width="2.5" style="31" customWidth="1"/>
    <col min="8" max="8" width="9.875" customWidth="1"/>
    <col min="9" max="9" width="7.125" customWidth="1"/>
    <col min="10" max="10" width="2.5" style="31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>
      <c r="A1" s="183" t="s">
        <v>17</v>
      </c>
      <c r="B1" s="183"/>
      <c r="C1" s="298"/>
      <c r="D1" s="298"/>
      <c r="E1" s="298"/>
      <c r="G1" s="30"/>
      <c r="J1" s="30"/>
    </row>
    <row r="2" spans="1:13" s="8" customFormat="1" ht="25.5" customHeight="1" thickBot="1">
      <c r="A2" s="217" t="s">
        <v>1</v>
      </c>
      <c r="B2" s="301"/>
      <c r="C2" s="302"/>
      <c r="D2" s="23" t="s">
        <v>2</v>
      </c>
      <c r="E2" s="304" t="s">
        <v>18</v>
      </c>
      <c r="F2" s="305"/>
      <c r="G2" s="305"/>
      <c r="H2" s="305"/>
      <c r="I2" s="305"/>
      <c r="J2" s="305"/>
      <c r="K2" s="305"/>
      <c r="L2" s="305"/>
      <c r="M2" s="306"/>
    </row>
    <row r="3" spans="1:13" s="8" customFormat="1" ht="12.75" customHeight="1">
      <c r="A3" s="228" t="s">
        <v>19</v>
      </c>
      <c r="B3" s="299">
        <v>1</v>
      </c>
      <c r="C3" s="300" t="s">
        <v>20</v>
      </c>
      <c r="D3" s="307">
        <f>F3+F4+I3+I4+L3+L4</f>
        <v>0</v>
      </c>
      <c r="E3" s="40"/>
      <c r="F3" s="72"/>
      <c r="G3" s="57" t="s">
        <v>5</v>
      </c>
      <c r="H3" s="73"/>
      <c r="I3" s="72"/>
      <c r="J3" s="57" t="s">
        <v>5</v>
      </c>
      <c r="K3" s="50"/>
      <c r="L3" s="72"/>
      <c r="M3" s="62" t="s">
        <v>5</v>
      </c>
    </row>
    <row r="4" spans="1:13" s="8" customFormat="1" ht="12.75" customHeight="1">
      <c r="A4" s="228"/>
      <c r="B4" s="285"/>
      <c r="C4" s="292"/>
      <c r="D4" s="288"/>
      <c r="E4" s="40"/>
      <c r="F4" s="72"/>
      <c r="G4" s="57" t="s">
        <v>5</v>
      </c>
      <c r="H4" s="73"/>
      <c r="I4" s="72"/>
      <c r="J4" s="57" t="s">
        <v>5</v>
      </c>
      <c r="K4" s="50"/>
      <c r="L4" s="72"/>
      <c r="M4" s="62" t="s">
        <v>5</v>
      </c>
    </row>
    <row r="5" spans="1:13" s="8" customFormat="1" ht="12.75" customHeight="1">
      <c r="A5" s="228"/>
      <c r="B5" s="283">
        <v>2</v>
      </c>
      <c r="C5" s="291" t="s">
        <v>21</v>
      </c>
      <c r="D5" s="287">
        <f>F5+F6+I5+I6+L5+L6</f>
        <v>0</v>
      </c>
      <c r="E5" s="41"/>
      <c r="F5" s="74"/>
      <c r="G5" s="58" t="s">
        <v>5</v>
      </c>
      <c r="H5" s="75"/>
      <c r="I5" s="74"/>
      <c r="J5" s="58" t="s">
        <v>5</v>
      </c>
      <c r="K5" s="52"/>
      <c r="L5" s="74"/>
      <c r="M5" s="63" t="s">
        <v>5</v>
      </c>
    </row>
    <row r="6" spans="1:13" s="8" customFormat="1" ht="12.75" customHeight="1">
      <c r="A6" s="228"/>
      <c r="B6" s="285"/>
      <c r="C6" s="292"/>
      <c r="D6" s="288"/>
      <c r="E6" s="42"/>
      <c r="F6" s="76"/>
      <c r="G6" s="59" t="s">
        <v>5</v>
      </c>
      <c r="H6" s="77"/>
      <c r="I6" s="76"/>
      <c r="J6" s="59" t="s">
        <v>5</v>
      </c>
      <c r="K6" s="54"/>
      <c r="L6" s="76"/>
      <c r="M6" s="64" t="s">
        <v>5</v>
      </c>
    </row>
    <row r="7" spans="1:13" s="8" customFormat="1" ht="12.75" customHeight="1">
      <c r="A7" s="228"/>
      <c r="B7" s="283">
        <v>3</v>
      </c>
      <c r="C7" s="291" t="s">
        <v>22</v>
      </c>
      <c r="D7" s="287">
        <f>F7+F8+I7+I8+L7+L8</f>
        <v>0</v>
      </c>
      <c r="E7" s="40"/>
      <c r="F7" s="72"/>
      <c r="G7" s="58" t="s">
        <v>5</v>
      </c>
      <c r="H7" s="73"/>
      <c r="I7" s="72"/>
      <c r="J7" s="58" t="s">
        <v>5</v>
      </c>
      <c r="K7" s="50"/>
      <c r="L7" s="72"/>
      <c r="M7" s="63" t="s">
        <v>5</v>
      </c>
    </row>
    <row r="8" spans="1:13" s="8" customFormat="1" ht="12.75" customHeight="1">
      <c r="A8" s="228"/>
      <c r="B8" s="285"/>
      <c r="C8" s="292"/>
      <c r="D8" s="288"/>
      <c r="E8" s="40"/>
      <c r="F8" s="72"/>
      <c r="G8" s="59" t="s">
        <v>5</v>
      </c>
      <c r="H8" s="73"/>
      <c r="I8" s="72"/>
      <c r="J8" s="59" t="s">
        <v>5</v>
      </c>
      <c r="K8" s="50"/>
      <c r="L8" s="72"/>
      <c r="M8" s="64" t="s">
        <v>5</v>
      </c>
    </row>
    <row r="9" spans="1:13" s="8" customFormat="1" ht="12.75" customHeight="1">
      <c r="A9" s="228"/>
      <c r="B9" s="283">
        <v>4</v>
      </c>
      <c r="C9" s="291" t="s">
        <v>23</v>
      </c>
      <c r="D9" s="287">
        <f>F9+F10+I9+I10+L9+L10</f>
        <v>0</v>
      </c>
      <c r="E9" s="41"/>
      <c r="F9" s="74"/>
      <c r="G9" s="58" t="s">
        <v>5</v>
      </c>
      <c r="H9" s="75"/>
      <c r="I9" s="74"/>
      <c r="J9" s="58" t="s">
        <v>5</v>
      </c>
      <c r="K9" s="52"/>
      <c r="L9" s="74"/>
      <c r="M9" s="63" t="s">
        <v>5</v>
      </c>
    </row>
    <row r="10" spans="1:13" s="8" customFormat="1" ht="12.75" customHeight="1">
      <c r="A10" s="228"/>
      <c r="B10" s="285"/>
      <c r="C10" s="292"/>
      <c r="D10" s="288"/>
      <c r="E10" s="42"/>
      <c r="F10" s="76"/>
      <c r="G10" s="59" t="s">
        <v>5</v>
      </c>
      <c r="H10" s="77"/>
      <c r="I10" s="76"/>
      <c r="J10" s="59" t="s">
        <v>5</v>
      </c>
      <c r="K10" s="54"/>
      <c r="L10" s="76"/>
      <c r="M10" s="64" t="s">
        <v>5</v>
      </c>
    </row>
    <row r="11" spans="1:13" s="8" customFormat="1" ht="12.75" customHeight="1">
      <c r="A11" s="228"/>
      <c r="B11" s="283">
        <v>5</v>
      </c>
      <c r="C11" s="289" t="s">
        <v>24</v>
      </c>
      <c r="D11" s="287">
        <f>F11+F12+I11+I12+L11+L12</f>
        <v>0</v>
      </c>
      <c r="E11" s="41"/>
      <c r="F11" s="74"/>
      <c r="G11" s="58" t="s">
        <v>5</v>
      </c>
      <c r="H11" s="75"/>
      <c r="I11" s="74"/>
      <c r="J11" s="58" t="s">
        <v>5</v>
      </c>
      <c r="K11" s="52"/>
      <c r="L11" s="74"/>
      <c r="M11" s="63" t="s">
        <v>5</v>
      </c>
    </row>
    <row r="12" spans="1:13" s="8" customFormat="1" ht="12.75" customHeight="1">
      <c r="A12" s="228"/>
      <c r="B12" s="285"/>
      <c r="C12" s="290"/>
      <c r="D12" s="288"/>
      <c r="E12" s="42"/>
      <c r="F12" s="76"/>
      <c r="G12" s="59" t="s">
        <v>5</v>
      </c>
      <c r="H12" s="77"/>
      <c r="I12" s="76"/>
      <c r="J12" s="59" t="s">
        <v>5</v>
      </c>
      <c r="K12" s="54"/>
      <c r="L12" s="76"/>
      <c r="M12" s="64" t="s">
        <v>5</v>
      </c>
    </row>
    <row r="13" spans="1:13" s="8" customFormat="1" ht="12.75" customHeight="1">
      <c r="A13" s="228"/>
      <c r="B13" s="283">
        <v>6</v>
      </c>
      <c r="C13" s="291" t="s">
        <v>25</v>
      </c>
      <c r="D13" s="287">
        <f>F13+F14+I13+I14+L13+L14</f>
        <v>0</v>
      </c>
      <c r="E13" s="41"/>
      <c r="F13" s="74"/>
      <c r="G13" s="58" t="s">
        <v>5</v>
      </c>
      <c r="H13" s="75"/>
      <c r="I13" s="74"/>
      <c r="J13" s="58" t="s">
        <v>5</v>
      </c>
      <c r="K13" s="52"/>
      <c r="L13" s="74"/>
      <c r="M13" s="63" t="s">
        <v>5</v>
      </c>
    </row>
    <row r="14" spans="1:13" s="8" customFormat="1" ht="12.75" customHeight="1">
      <c r="A14" s="228"/>
      <c r="B14" s="285"/>
      <c r="C14" s="292"/>
      <c r="D14" s="288"/>
      <c r="E14" s="42"/>
      <c r="F14" s="76"/>
      <c r="G14" s="59" t="s">
        <v>5</v>
      </c>
      <c r="H14" s="77"/>
      <c r="I14" s="76"/>
      <c r="J14" s="59" t="s">
        <v>5</v>
      </c>
      <c r="K14" s="54"/>
      <c r="L14" s="76"/>
      <c r="M14" s="64" t="s">
        <v>5</v>
      </c>
    </row>
    <row r="15" spans="1:13" s="8" customFormat="1" ht="12.75" customHeight="1">
      <c r="A15" s="228"/>
      <c r="B15" s="283">
        <v>7</v>
      </c>
      <c r="C15" s="291" t="s">
        <v>53</v>
      </c>
      <c r="D15" s="287">
        <f>F15+F16+I15+I16+L15+L16</f>
        <v>0</v>
      </c>
      <c r="E15" s="40"/>
      <c r="F15" s="72"/>
      <c r="G15" s="58" t="s">
        <v>5</v>
      </c>
      <c r="H15" s="73"/>
      <c r="I15" s="72"/>
      <c r="J15" s="58" t="s">
        <v>5</v>
      </c>
      <c r="K15" s="50"/>
      <c r="L15" s="72"/>
      <c r="M15" s="63" t="s">
        <v>5</v>
      </c>
    </row>
    <row r="16" spans="1:13" s="8" customFormat="1" ht="12.75" customHeight="1" thickBot="1">
      <c r="A16" s="279"/>
      <c r="B16" s="284"/>
      <c r="C16" s="293"/>
      <c r="D16" s="303"/>
      <c r="E16" s="43"/>
      <c r="F16" s="78"/>
      <c r="G16" s="60" t="s">
        <v>5</v>
      </c>
      <c r="H16" s="79"/>
      <c r="I16" s="78"/>
      <c r="J16" s="60" t="s">
        <v>5</v>
      </c>
      <c r="K16" s="61"/>
      <c r="L16" s="78"/>
      <c r="M16" s="65" t="s">
        <v>5</v>
      </c>
    </row>
    <row r="17" spans="1:13" s="8" customFormat="1" ht="25.5" customHeight="1" thickTop="1" thickBot="1">
      <c r="A17" s="280" t="s">
        <v>27</v>
      </c>
      <c r="B17" s="281"/>
      <c r="C17" s="282"/>
      <c r="D17" s="125">
        <f>SUM(D3:D16)</f>
        <v>0</v>
      </c>
      <c r="E17" s="32"/>
      <c r="F17" s="93"/>
      <c r="G17" s="84"/>
      <c r="H17" s="83"/>
      <c r="I17" s="93"/>
      <c r="J17" s="84"/>
      <c r="K17" s="83"/>
      <c r="L17" s="93"/>
      <c r="M17" s="85"/>
    </row>
    <row r="18" spans="1:13" s="8" customFormat="1" ht="18" customHeight="1" thickTop="1">
      <c r="A18" s="228" t="s">
        <v>28</v>
      </c>
      <c r="B18" s="294">
        <v>1</v>
      </c>
      <c r="C18" s="295" t="s">
        <v>29</v>
      </c>
      <c r="D18" s="286">
        <f>F18+F19+I18+I19+L18+L19</f>
        <v>0</v>
      </c>
      <c r="E18" s="45"/>
      <c r="F18" s="66"/>
      <c r="G18" s="57" t="s">
        <v>5</v>
      </c>
      <c r="H18" s="50"/>
      <c r="I18" s="66"/>
      <c r="J18" s="57" t="s">
        <v>5</v>
      </c>
      <c r="K18" s="50"/>
      <c r="L18" s="66"/>
      <c r="M18" s="62" t="s">
        <v>5</v>
      </c>
    </row>
    <row r="19" spans="1:13" s="8" customFormat="1" ht="18" customHeight="1">
      <c r="A19" s="228"/>
      <c r="B19" s="285"/>
      <c r="C19" s="292"/>
      <c r="D19" s="211"/>
      <c r="E19" s="44"/>
      <c r="F19" s="68"/>
      <c r="G19" s="59" t="s">
        <v>5</v>
      </c>
      <c r="H19" s="54"/>
      <c r="I19" s="68"/>
      <c r="J19" s="59" t="s">
        <v>5</v>
      </c>
      <c r="K19" s="54"/>
      <c r="L19" s="68"/>
      <c r="M19" s="64" t="s">
        <v>5</v>
      </c>
    </row>
    <row r="20" spans="1:13" s="8" customFormat="1" ht="18" customHeight="1">
      <c r="A20" s="228"/>
      <c r="B20" s="283">
        <v>2</v>
      </c>
      <c r="C20" s="296" t="s">
        <v>30</v>
      </c>
      <c r="D20" s="287">
        <f>F20+F21+I20+I21+L20+L21</f>
        <v>0</v>
      </c>
      <c r="E20" s="45"/>
      <c r="F20" s="66"/>
      <c r="G20" s="57" t="s">
        <v>5</v>
      </c>
      <c r="H20" s="50"/>
      <c r="I20" s="66"/>
      <c r="J20" s="57" t="s">
        <v>5</v>
      </c>
      <c r="K20" s="50"/>
      <c r="L20" s="66"/>
      <c r="M20" s="62" t="s">
        <v>5</v>
      </c>
    </row>
    <row r="21" spans="1:13" s="8" customFormat="1" ht="18" customHeight="1">
      <c r="A21" s="228"/>
      <c r="B21" s="285"/>
      <c r="C21" s="297"/>
      <c r="D21" s="288"/>
      <c r="E21" s="45"/>
      <c r="F21" s="66"/>
      <c r="G21" s="57" t="s">
        <v>5</v>
      </c>
      <c r="H21" s="50"/>
      <c r="I21" s="66"/>
      <c r="J21" s="57" t="s">
        <v>5</v>
      </c>
      <c r="K21" s="50"/>
      <c r="L21" s="66"/>
      <c r="M21" s="62" t="s">
        <v>5</v>
      </c>
    </row>
    <row r="22" spans="1:13" s="8" customFormat="1" ht="18" customHeight="1">
      <c r="A22" s="228"/>
      <c r="B22" s="283">
        <v>3</v>
      </c>
      <c r="C22" s="291" t="s">
        <v>31</v>
      </c>
      <c r="D22" s="287">
        <f>F22+F23+I22+I23+L22+L23</f>
        <v>0</v>
      </c>
      <c r="E22" s="46"/>
      <c r="F22" s="67"/>
      <c r="G22" s="58" t="s">
        <v>5</v>
      </c>
      <c r="H22" s="52"/>
      <c r="I22" s="67"/>
      <c r="J22" s="58" t="s">
        <v>5</v>
      </c>
      <c r="K22" s="52"/>
      <c r="L22" s="67"/>
      <c r="M22" s="63" t="s">
        <v>5</v>
      </c>
    </row>
    <row r="23" spans="1:13" s="8" customFormat="1" ht="18" customHeight="1">
      <c r="A23" s="228"/>
      <c r="B23" s="285"/>
      <c r="C23" s="292"/>
      <c r="D23" s="288"/>
      <c r="E23" s="44"/>
      <c r="F23" s="68"/>
      <c r="G23" s="59" t="s">
        <v>5</v>
      </c>
      <c r="H23" s="54"/>
      <c r="I23" s="68"/>
      <c r="J23" s="59" t="s">
        <v>5</v>
      </c>
      <c r="K23" s="54"/>
      <c r="L23" s="68"/>
      <c r="M23" s="64" t="s">
        <v>5</v>
      </c>
    </row>
    <row r="24" spans="1:13" s="8" customFormat="1" ht="18" customHeight="1">
      <c r="A24" s="228"/>
      <c r="B24" s="283">
        <v>4</v>
      </c>
      <c r="C24" s="291" t="s">
        <v>32</v>
      </c>
      <c r="D24" s="287">
        <f>F24+F25+I24+I25+L24+L25</f>
        <v>0</v>
      </c>
      <c r="E24" s="45"/>
      <c r="F24" s="66"/>
      <c r="G24" s="57" t="s">
        <v>5</v>
      </c>
      <c r="H24" s="50"/>
      <c r="I24" s="66"/>
      <c r="J24" s="57" t="s">
        <v>5</v>
      </c>
      <c r="K24" s="50"/>
      <c r="L24" s="66"/>
      <c r="M24" s="62" t="s">
        <v>5</v>
      </c>
    </row>
    <row r="25" spans="1:13" s="8" customFormat="1" ht="18" customHeight="1">
      <c r="A25" s="228"/>
      <c r="B25" s="285"/>
      <c r="C25" s="292"/>
      <c r="D25" s="288"/>
      <c r="E25" s="45"/>
      <c r="F25" s="66"/>
      <c r="G25" s="57" t="s">
        <v>5</v>
      </c>
      <c r="H25" s="50"/>
      <c r="I25" s="66"/>
      <c r="J25" s="57" t="s">
        <v>5</v>
      </c>
      <c r="K25" s="50"/>
      <c r="L25" s="66"/>
      <c r="M25" s="62" t="s">
        <v>5</v>
      </c>
    </row>
    <row r="26" spans="1:13" s="8" customFormat="1" ht="18" customHeight="1">
      <c r="A26" s="228"/>
      <c r="B26" s="283">
        <v>5</v>
      </c>
      <c r="C26" s="291" t="s">
        <v>33</v>
      </c>
      <c r="D26" s="287">
        <f>F26+F27+I26+I27+L26+L27</f>
        <v>0</v>
      </c>
      <c r="E26" s="46"/>
      <c r="F26" s="67"/>
      <c r="G26" s="58" t="s">
        <v>5</v>
      </c>
      <c r="H26" s="52"/>
      <c r="I26" s="67"/>
      <c r="J26" s="58" t="s">
        <v>5</v>
      </c>
      <c r="K26" s="52"/>
      <c r="L26" s="67"/>
      <c r="M26" s="63" t="s">
        <v>5</v>
      </c>
    </row>
    <row r="27" spans="1:13" s="8" customFormat="1" ht="18" customHeight="1">
      <c r="A27" s="228"/>
      <c r="B27" s="285"/>
      <c r="C27" s="292"/>
      <c r="D27" s="288"/>
      <c r="E27" s="44"/>
      <c r="F27" s="68"/>
      <c r="G27" s="59" t="s">
        <v>5</v>
      </c>
      <c r="H27" s="54"/>
      <c r="I27" s="68"/>
      <c r="J27" s="59" t="s">
        <v>5</v>
      </c>
      <c r="K27" s="54"/>
      <c r="L27" s="68"/>
      <c r="M27" s="64" t="s">
        <v>5</v>
      </c>
    </row>
    <row r="28" spans="1:13" s="8" customFormat="1" ht="18" customHeight="1">
      <c r="A28" s="228"/>
      <c r="B28" s="283">
        <v>6</v>
      </c>
      <c r="C28" s="212" t="s">
        <v>34</v>
      </c>
      <c r="D28" s="287">
        <f>F28+F29+I28+I29+L28+L29</f>
        <v>0</v>
      </c>
      <c r="E28" s="46"/>
      <c r="F28" s="67"/>
      <c r="G28" s="58" t="s">
        <v>5</v>
      </c>
      <c r="H28" s="52"/>
      <c r="I28" s="67"/>
      <c r="J28" s="58" t="s">
        <v>5</v>
      </c>
      <c r="K28" s="52"/>
      <c r="L28" s="67"/>
      <c r="M28" s="63" t="s">
        <v>5</v>
      </c>
    </row>
    <row r="29" spans="1:13" s="8" customFormat="1" ht="18" customHeight="1">
      <c r="A29" s="228"/>
      <c r="B29" s="285"/>
      <c r="C29" s="211"/>
      <c r="D29" s="288"/>
      <c r="E29" s="44"/>
      <c r="F29" s="68"/>
      <c r="G29" s="59" t="s">
        <v>5</v>
      </c>
      <c r="H29" s="54"/>
      <c r="I29" s="68"/>
      <c r="J29" s="59" t="s">
        <v>5</v>
      </c>
      <c r="K29" s="54"/>
      <c r="L29" s="68"/>
      <c r="M29" s="64" t="s">
        <v>5</v>
      </c>
    </row>
    <row r="30" spans="1:13" s="8" customFormat="1" ht="18" customHeight="1">
      <c r="A30" s="228"/>
      <c r="B30" s="283">
        <v>7</v>
      </c>
      <c r="C30" s="212" t="s">
        <v>54</v>
      </c>
      <c r="D30" s="287">
        <f>F30+F31+I30+I31+L30+L31</f>
        <v>0</v>
      </c>
      <c r="E30" s="45"/>
      <c r="F30" s="66"/>
      <c r="G30" s="57" t="s">
        <v>5</v>
      </c>
      <c r="H30" s="50"/>
      <c r="I30" s="66"/>
      <c r="J30" s="57" t="s">
        <v>5</v>
      </c>
      <c r="K30" s="50"/>
      <c r="L30" s="66"/>
      <c r="M30" s="62" t="s">
        <v>5</v>
      </c>
    </row>
    <row r="31" spans="1:13" s="8" customFormat="1" ht="18" customHeight="1" thickBot="1">
      <c r="A31" s="279"/>
      <c r="B31" s="284"/>
      <c r="C31" s="270"/>
      <c r="D31" s="303"/>
      <c r="E31" s="47"/>
      <c r="F31" s="69"/>
      <c r="G31" s="60" t="s">
        <v>5</v>
      </c>
      <c r="H31" s="61"/>
      <c r="I31" s="69"/>
      <c r="J31" s="60" t="s">
        <v>5</v>
      </c>
      <c r="K31" s="61"/>
      <c r="L31" s="69"/>
      <c r="M31" s="65" t="s">
        <v>5</v>
      </c>
    </row>
    <row r="32" spans="1:13" s="8" customFormat="1" ht="25.5" customHeight="1" thickTop="1" thickBot="1">
      <c r="A32" s="280" t="s">
        <v>35</v>
      </c>
      <c r="B32" s="281"/>
      <c r="C32" s="282"/>
      <c r="D32" s="34">
        <f>SUM(D18:D31)</f>
        <v>0</v>
      </c>
      <c r="E32" s="32"/>
      <c r="F32" s="93"/>
      <c r="G32" s="84"/>
      <c r="H32" s="83"/>
      <c r="I32" s="93"/>
      <c r="J32" s="84"/>
      <c r="K32" s="83"/>
      <c r="L32" s="93"/>
      <c r="M32" s="85"/>
    </row>
    <row r="33" spans="1:13" s="8" customFormat="1" ht="36" customHeight="1" thickTop="1" thickBot="1">
      <c r="A33" s="267" t="s">
        <v>36</v>
      </c>
      <c r="B33" s="268"/>
      <c r="C33" s="269"/>
      <c r="D33" s="24">
        <f>D17+D32</f>
        <v>0</v>
      </c>
      <c r="E33" s="33"/>
      <c r="F33" s="92"/>
      <c r="G33" s="81"/>
      <c r="H33" s="80"/>
      <c r="I33" s="92"/>
      <c r="J33" s="81"/>
      <c r="K33" s="80"/>
      <c r="L33" s="92"/>
      <c r="M33" s="82"/>
    </row>
    <row r="34" spans="1:13" s="8" customFormat="1" ht="15" customHeight="1" thickBot="1">
      <c r="A34" s="25"/>
      <c r="B34" s="94"/>
      <c r="C34" s="94"/>
      <c r="D34" s="26"/>
      <c r="E34" s="16"/>
      <c r="F34" s="95"/>
      <c r="G34" s="86"/>
      <c r="H34" s="87"/>
      <c r="I34" s="96"/>
      <c r="J34" s="86"/>
      <c r="K34" s="87"/>
      <c r="L34" s="96"/>
      <c r="M34" s="87"/>
    </row>
    <row r="35" spans="1:13" s="8" customFormat="1" ht="24" customHeight="1">
      <c r="A35" s="271" t="s">
        <v>55</v>
      </c>
      <c r="B35" s="97">
        <v>1</v>
      </c>
      <c r="C35" s="98" t="s">
        <v>128</v>
      </c>
      <c r="D35" s="99">
        <f>F35+I35+L35</f>
        <v>0</v>
      </c>
      <c r="E35" s="100"/>
      <c r="F35" s="101"/>
      <c r="G35" s="102" t="s">
        <v>5</v>
      </c>
      <c r="H35" s="103"/>
      <c r="I35" s="101"/>
      <c r="J35" s="102" t="s">
        <v>5</v>
      </c>
      <c r="K35" s="103"/>
      <c r="L35" s="101"/>
      <c r="M35" s="104" t="s">
        <v>5</v>
      </c>
    </row>
    <row r="36" spans="1:13" s="8" customFormat="1" ht="24" customHeight="1">
      <c r="A36" s="272"/>
      <c r="B36" s="105">
        <v>2</v>
      </c>
      <c r="C36" s="106"/>
      <c r="D36" s="107">
        <f>F36+I36+L36</f>
        <v>0</v>
      </c>
      <c r="E36" s="108"/>
      <c r="F36" s="109"/>
      <c r="G36" s="110" t="s">
        <v>5</v>
      </c>
      <c r="H36" s="111"/>
      <c r="I36" s="109"/>
      <c r="J36" s="110" t="s">
        <v>5</v>
      </c>
      <c r="K36" s="111"/>
      <c r="L36" s="109"/>
      <c r="M36" s="112" t="s">
        <v>5</v>
      </c>
    </row>
    <row r="37" spans="1:13" s="8" customFormat="1" ht="24" customHeight="1">
      <c r="A37" s="272"/>
      <c r="B37" s="113">
        <v>3</v>
      </c>
      <c r="C37" s="114"/>
      <c r="D37" s="107">
        <f>F37+I37+L37</f>
        <v>0</v>
      </c>
      <c r="E37" s="108"/>
      <c r="F37" s="109"/>
      <c r="G37" s="110" t="s">
        <v>5</v>
      </c>
      <c r="H37" s="111"/>
      <c r="I37" s="109"/>
      <c r="J37" s="110" t="s">
        <v>5</v>
      </c>
      <c r="K37" s="111"/>
      <c r="L37" s="109"/>
      <c r="M37" s="112" t="s">
        <v>5</v>
      </c>
    </row>
    <row r="38" spans="1:13" s="8" customFormat="1" ht="24" customHeight="1" thickBot="1">
      <c r="A38" s="272"/>
      <c r="B38" s="115">
        <v>4</v>
      </c>
      <c r="C38" s="91"/>
      <c r="D38" s="116">
        <f>F38+I38+L38</f>
        <v>0</v>
      </c>
      <c r="E38" s="117"/>
      <c r="F38" s="118"/>
      <c r="G38" s="119" t="s">
        <v>5</v>
      </c>
      <c r="H38" s="120"/>
      <c r="I38" s="118"/>
      <c r="J38" s="119" t="s">
        <v>5</v>
      </c>
      <c r="K38" s="120"/>
      <c r="L38" s="118"/>
      <c r="M38" s="121" t="s">
        <v>5</v>
      </c>
    </row>
    <row r="39" spans="1:13" s="8" customFormat="1" ht="25.5" customHeight="1" thickTop="1" thickBot="1">
      <c r="A39" s="273" t="s">
        <v>56</v>
      </c>
      <c r="B39" s="274"/>
      <c r="C39" s="275"/>
      <c r="D39" s="122">
        <f>SUM(D35:D38)</f>
        <v>0</v>
      </c>
      <c r="E39" s="35"/>
      <c r="F39" s="93"/>
      <c r="G39" s="84"/>
      <c r="H39" s="83"/>
      <c r="I39" s="123"/>
      <c r="J39" s="84"/>
      <c r="K39" s="83"/>
      <c r="L39" s="93"/>
      <c r="M39" s="85"/>
    </row>
    <row r="40" spans="1:13" s="8" customFormat="1" ht="21" customHeight="1" thickTop="1">
      <c r="A40" s="276" t="s">
        <v>26</v>
      </c>
      <c r="B40" s="126">
        <v>1</v>
      </c>
      <c r="C40" s="127" t="s">
        <v>66</v>
      </c>
      <c r="D40" s="128">
        <f t="shared" ref="D40:D46" si="0">F40+I40+L40</f>
        <v>0</v>
      </c>
      <c r="E40" s="129"/>
      <c r="F40" s="130"/>
      <c r="G40" s="131" t="s">
        <v>5</v>
      </c>
      <c r="H40" s="132"/>
      <c r="I40" s="130"/>
      <c r="J40" s="131" t="s">
        <v>5</v>
      </c>
      <c r="K40" s="132"/>
      <c r="L40" s="130"/>
      <c r="M40" s="133" t="s">
        <v>5</v>
      </c>
    </row>
    <row r="41" spans="1:13" s="8" customFormat="1" ht="21" customHeight="1">
      <c r="A41" s="277"/>
      <c r="B41" s="134">
        <v>2</v>
      </c>
      <c r="C41" s="114" t="s">
        <v>67</v>
      </c>
      <c r="D41" s="135">
        <f t="shared" si="0"/>
        <v>0</v>
      </c>
      <c r="E41" s="108"/>
      <c r="F41" s="109"/>
      <c r="G41" s="136" t="s">
        <v>5</v>
      </c>
      <c r="H41" s="111"/>
      <c r="I41" s="109"/>
      <c r="J41" s="136" t="s">
        <v>5</v>
      </c>
      <c r="K41" s="111"/>
      <c r="L41" s="109"/>
      <c r="M41" s="112" t="s">
        <v>5</v>
      </c>
    </row>
    <row r="42" spans="1:13" s="8" customFormat="1" ht="21" customHeight="1">
      <c r="A42" s="277"/>
      <c r="B42" s="137">
        <v>3</v>
      </c>
      <c r="C42" s="114" t="s">
        <v>63</v>
      </c>
      <c r="D42" s="135">
        <f t="shared" si="0"/>
        <v>0</v>
      </c>
      <c r="E42" s="108"/>
      <c r="F42" s="109"/>
      <c r="G42" s="136" t="s">
        <v>5</v>
      </c>
      <c r="H42" s="111"/>
      <c r="I42" s="109"/>
      <c r="J42" s="136" t="s">
        <v>5</v>
      </c>
      <c r="K42" s="111"/>
      <c r="L42" s="109"/>
      <c r="M42" s="112" t="s">
        <v>5</v>
      </c>
    </row>
    <row r="43" spans="1:13" s="8" customFormat="1" ht="21" customHeight="1">
      <c r="A43" s="277"/>
      <c r="B43" s="137">
        <v>4</v>
      </c>
      <c r="C43" s="114" t="s">
        <v>64</v>
      </c>
      <c r="D43" s="135">
        <f t="shared" si="0"/>
        <v>0</v>
      </c>
      <c r="E43" s="108"/>
      <c r="F43" s="109"/>
      <c r="G43" s="136" t="s">
        <v>5</v>
      </c>
      <c r="H43" s="111"/>
      <c r="I43" s="109"/>
      <c r="J43" s="136" t="s">
        <v>5</v>
      </c>
      <c r="K43" s="111"/>
      <c r="L43" s="109"/>
      <c r="M43" s="112" t="s">
        <v>5</v>
      </c>
    </row>
    <row r="44" spans="1:13" s="8" customFormat="1" ht="21" customHeight="1">
      <c r="A44" s="277"/>
      <c r="B44" s="137">
        <v>5</v>
      </c>
      <c r="C44" s="138" t="s">
        <v>112</v>
      </c>
      <c r="D44" s="135">
        <f t="shared" si="0"/>
        <v>0</v>
      </c>
      <c r="E44" s="108"/>
      <c r="F44" s="109"/>
      <c r="G44" s="136" t="s">
        <v>5</v>
      </c>
      <c r="H44" s="111"/>
      <c r="I44" s="109"/>
      <c r="J44" s="136" t="s">
        <v>5</v>
      </c>
      <c r="K44" s="111"/>
      <c r="L44" s="109"/>
      <c r="M44" s="112" t="s">
        <v>5</v>
      </c>
    </row>
    <row r="45" spans="1:13" s="8" customFormat="1" ht="21" customHeight="1">
      <c r="A45" s="277"/>
      <c r="B45" s="137">
        <v>6</v>
      </c>
      <c r="C45" s="138" t="s">
        <v>65</v>
      </c>
      <c r="D45" s="135">
        <f t="shared" si="0"/>
        <v>0</v>
      </c>
      <c r="E45" s="108" t="s">
        <v>126</v>
      </c>
      <c r="F45" s="109"/>
      <c r="G45" s="136" t="s">
        <v>5</v>
      </c>
      <c r="H45" s="111"/>
      <c r="I45" s="109"/>
      <c r="J45" s="136" t="s">
        <v>5</v>
      </c>
      <c r="K45" s="111"/>
      <c r="L45" s="109"/>
      <c r="M45" s="112" t="s">
        <v>5</v>
      </c>
    </row>
    <row r="46" spans="1:13" s="8" customFormat="1" ht="21" customHeight="1" thickBot="1">
      <c r="A46" s="278"/>
      <c r="B46" s="139">
        <v>7</v>
      </c>
      <c r="C46" s="140" t="s">
        <v>26</v>
      </c>
      <c r="D46" s="141">
        <f t="shared" si="0"/>
        <v>0</v>
      </c>
      <c r="E46" s="117"/>
      <c r="F46" s="118"/>
      <c r="G46" s="142" t="s">
        <v>5</v>
      </c>
      <c r="H46" s="120"/>
      <c r="I46" s="118"/>
      <c r="J46" s="142" t="s">
        <v>5</v>
      </c>
      <c r="K46" s="120"/>
      <c r="L46" s="118"/>
      <c r="M46" s="121" t="s">
        <v>5</v>
      </c>
    </row>
    <row r="47" spans="1:13" s="8" customFormat="1" ht="25.5" customHeight="1" thickTop="1" thickBot="1">
      <c r="A47" s="264" t="s">
        <v>44</v>
      </c>
      <c r="B47" s="265"/>
      <c r="C47" s="266"/>
      <c r="D47" s="27">
        <f>SUM(D40:D46)</f>
        <v>0</v>
      </c>
      <c r="E47" s="35"/>
      <c r="F47" s="93"/>
      <c r="G47" s="84"/>
      <c r="H47" s="83"/>
      <c r="I47" s="123"/>
      <c r="J47" s="84"/>
      <c r="K47" s="83"/>
      <c r="L47" s="93"/>
      <c r="M47" s="85"/>
    </row>
    <row r="48" spans="1:13" ht="36" customHeight="1" thickTop="1" thickBot="1">
      <c r="A48" s="261" t="s">
        <v>45</v>
      </c>
      <c r="B48" s="262"/>
      <c r="C48" s="263"/>
      <c r="D48" s="28">
        <f>D33+D39+D47</f>
        <v>0</v>
      </c>
      <c r="E48" s="258" t="s">
        <v>127</v>
      </c>
      <c r="F48" s="259"/>
      <c r="G48" s="259"/>
      <c r="H48" s="259"/>
      <c r="I48" s="259"/>
      <c r="J48" s="259"/>
      <c r="K48" s="259"/>
      <c r="L48" s="259"/>
      <c r="M48" s="260"/>
    </row>
  </sheetData>
  <mergeCells count="56">
    <mergeCell ref="D30:D31"/>
    <mergeCell ref="C22:C23"/>
    <mergeCell ref="C24:C25"/>
    <mergeCell ref="C26:C27"/>
    <mergeCell ref="C28:C29"/>
    <mergeCell ref="D22:D23"/>
    <mergeCell ref="D24:D25"/>
    <mergeCell ref="D26:D27"/>
    <mergeCell ref="D28:D29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C20:C21"/>
    <mergeCell ref="E48:M48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  <mergeCell ref="D18:D19"/>
    <mergeCell ref="D20:D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view="pageBreakPreview" topLeftCell="A12" zoomScaleNormal="100" zoomScaleSheetLayoutView="100" workbookViewId="0">
      <selection activeCell="AF19" sqref="AF19"/>
    </sheetView>
  </sheetViews>
  <sheetFormatPr defaultRowHeight="13.5"/>
  <cols>
    <col min="1" max="1" width="3.625" customWidth="1"/>
    <col min="2" max="2" width="22.75" customWidth="1"/>
    <col min="3" max="3" width="12.875" style="22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>
      <c r="A1" s="1"/>
      <c r="B1" s="2"/>
      <c r="C1" s="3"/>
      <c r="D1" s="4"/>
      <c r="Q1" s="249" t="s">
        <v>46</v>
      </c>
      <c r="R1" s="250"/>
      <c r="S1" s="250"/>
      <c r="T1" s="250"/>
      <c r="U1" s="250"/>
      <c r="V1" s="250"/>
      <c r="W1" s="250"/>
      <c r="X1" s="250" t="s">
        <v>47</v>
      </c>
      <c r="Y1" s="250"/>
      <c r="Z1" s="250"/>
      <c r="AA1" s="250"/>
      <c r="AB1" s="250"/>
      <c r="AC1" s="250"/>
      <c r="AD1" s="251"/>
    </row>
    <row r="2" spans="1:35" ht="30" customHeight="1" thickBot="1">
      <c r="A2" s="1"/>
      <c r="B2" s="2"/>
      <c r="C2" s="3"/>
      <c r="D2" s="4"/>
      <c r="Q2" s="252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4"/>
    </row>
    <row r="3" spans="1:35" ht="24" customHeight="1" thickTop="1" thickBot="1">
      <c r="A3" s="5"/>
      <c r="B3" s="145" t="s">
        <v>130</v>
      </c>
      <c r="C3" s="3"/>
      <c r="D3" s="4"/>
    </row>
    <row r="4" spans="1:35" ht="22.5" customHeight="1">
      <c r="A4" s="180" t="s">
        <v>121</v>
      </c>
      <c r="B4" s="181"/>
      <c r="C4" s="181"/>
      <c r="D4" s="181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</row>
    <row r="5" spans="1:35" ht="22.5" customHeight="1">
      <c r="A5" s="313" t="s">
        <v>43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</row>
    <row r="6" spans="1:35" ht="22.5" customHeight="1">
      <c r="A6" s="183" t="s">
        <v>122</v>
      </c>
      <c r="B6" s="184"/>
      <c r="C6" s="184"/>
      <c r="D6" s="184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</row>
    <row r="7" spans="1:35" ht="22.5" customHeight="1" thickBot="1">
      <c r="A7" s="186" t="s">
        <v>0</v>
      </c>
      <c r="B7" s="187"/>
      <c r="C7" s="187"/>
      <c r="D7" s="18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</row>
    <row r="8" spans="1:35" s="7" customFormat="1" ht="25.5" customHeight="1" thickBot="1">
      <c r="A8" s="217" t="s">
        <v>1</v>
      </c>
      <c r="B8" s="218"/>
      <c r="C8" s="6" t="s">
        <v>2</v>
      </c>
      <c r="D8" s="189" t="s">
        <v>3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1"/>
    </row>
    <row r="9" spans="1:35" s="8" customFormat="1" ht="19.5" customHeight="1">
      <c r="A9" s="223">
        <v>1</v>
      </c>
      <c r="B9" s="232" t="s">
        <v>4</v>
      </c>
      <c r="C9" s="215">
        <f>D9*I9*O9</f>
        <v>1085280</v>
      </c>
      <c r="D9" s="196">
        <v>20</v>
      </c>
      <c r="E9" s="197"/>
      <c r="F9" s="197"/>
      <c r="G9" s="10" t="s">
        <v>5</v>
      </c>
      <c r="H9" s="10" t="s">
        <v>16</v>
      </c>
      <c r="I9" s="198">
        <v>4522</v>
      </c>
      <c r="J9" s="198"/>
      <c r="K9" s="198"/>
      <c r="L9" s="199" t="s">
        <v>6</v>
      </c>
      <c r="M9" s="200"/>
      <c r="N9" s="10" t="s">
        <v>57</v>
      </c>
      <c r="O9" s="200">
        <v>12</v>
      </c>
      <c r="P9" s="200"/>
      <c r="Q9" s="9" t="s">
        <v>58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>
      <c r="A10" s="224"/>
      <c r="B10" s="211"/>
      <c r="C10" s="216"/>
      <c r="D10" s="201" t="s">
        <v>117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3"/>
    </row>
    <row r="11" spans="1:35" s="8" customFormat="1" ht="16.5" customHeight="1">
      <c r="A11" s="230" t="s">
        <v>7</v>
      </c>
      <c r="B11" s="241" t="s">
        <v>8</v>
      </c>
      <c r="C11" s="215">
        <f>IF('支出の部（記入例）'!D33&lt;=120000,ROUNDDOWN('支出の部（記入例）'!D33,-1),120000+(IF(AH13=AH15,AH13,IF(AH13&lt;AH15,AH13,IF(AH15&lt;AH13,AH15)))))</f>
        <v>617330</v>
      </c>
      <c r="D11" s="204" t="s">
        <v>62</v>
      </c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6"/>
    </row>
    <row r="12" spans="1:35" s="8" customFormat="1" ht="16.5" customHeight="1">
      <c r="A12" s="231"/>
      <c r="B12" s="242"/>
      <c r="C12" s="216"/>
      <c r="D12" s="172" t="s">
        <v>52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4"/>
    </row>
    <row r="13" spans="1:35" s="8" customFormat="1" ht="16.5" customHeight="1">
      <c r="A13" s="231"/>
      <c r="B13" s="242"/>
      <c r="C13" s="216"/>
      <c r="D13" s="36" t="s">
        <v>68</v>
      </c>
      <c r="E13" s="222">
        <v>170</v>
      </c>
      <c r="F13" s="222"/>
      <c r="G13" s="13" t="s">
        <v>5</v>
      </c>
      <c r="H13" s="13" t="s">
        <v>16</v>
      </c>
      <c r="I13" s="192" t="s">
        <v>9</v>
      </c>
      <c r="J13" s="192"/>
      <c r="K13" s="192"/>
      <c r="L13" s="192"/>
      <c r="M13" s="192"/>
      <c r="N13" s="193">
        <v>4522</v>
      </c>
      <c r="O13" s="193"/>
      <c r="P13" s="193"/>
      <c r="Q13" s="176" t="s">
        <v>6</v>
      </c>
      <c r="R13" s="176"/>
      <c r="S13" s="38" t="s">
        <v>48</v>
      </c>
      <c r="T13" s="194">
        <v>50000</v>
      </c>
      <c r="U13" s="195"/>
      <c r="V13" s="195"/>
      <c r="W13" s="38" t="s">
        <v>5</v>
      </c>
      <c r="X13" s="38"/>
      <c r="Y13" s="38"/>
      <c r="Z13" s="38"/>
      <c r="AA13" s="38"/>
      <c r="AB13" s="38"/>
      <c r="AC13" s="38"/>
      <c r="AD13" s="39"/>
      <c r="AE13" s="14"/>
      <c r="AF13" s="14" t="s">
        <v>69</v>
      </c>
      <c r="AG13" s="14" t="s">
        <v>70</v>
      </c>
      <c r="AH13" s="29">
        <f>IF(N13="",0,E13*N13+T13)</f>
        <v>818740</v>
      </c>
      <c r="AI13" s="14"/>
    </row>
    <row r="14" spans="1:35" s="8" customFormat="1" ht="16.5" customHeight="1">
      <c r="A14" s="231"/>
      <c r="B14" s="242"/>
      <c r="C14" s="216"/>
      <c r="D14" s="15"/>
      <c r="E14" s="16"/>
      <c r="F14" s="16"/>
      <c r="G14" s="16"/>
      <c r="I14" s="176" t="s">
        <v>42</v>
      </c>
      <c r="J14" s="177"/>
      <c r="K14" s="177"/>
      <c r="L14" s="177"/>
      <c r="M14" s="177"/>
      <c r="N14" s="177"/>
      <c r="O14" s="177"/>
      <c r="P14" s="177"/>
      <c r="Q14" s="177"/>
      <c r="R14" s="177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>
      <c r="A15" s="228"/>
      <c r="B15" s="236"/>
      <c r="C15" s="236"/>
      <c r="D15" s="37" t="s">
        <v>49</v>
      </c>
      <c r="E15" s="164" t="s">
        <v>50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8" t="s">
        <v>71</v>
      </c>
      <c r="S15" s="162">
        <f>IF('支出の部（記入例）'!D33=0,"",'支出の部（記入例）'!D33-120000)</f>
        <v>1492000</v>
      </c>
      <c r="T15" s="162"/>
      <c r="U15" s="162"/>
      <c r="V15" s="162"/>
      <c r="W15" s="18" t="s">
        <v>5</v>
      </c>
      <c r="X15" s="164" t="s">
        <v>10</v>
      </c>
      <c r="Y15" s="164"/>
      <c r="Z15" s="164"/>
      <c r="AA15" s="164"/>
      <c r="AB15" s="164"/>
      <c r="AC15" s="164"/>
      <c r="AD15" s="315"/>
      <c r="AF15" s="8" t="s">
        <v>72</v>
      </c>
      <c r="AG15" s="8" t="s">
        <v>73</v>
      </c>
      <c r="AH15" s="29">
        <f>IF(S15="",0,ROUNDDOWN(S15/3,-1))</f>
        <v>497330</v>
      </c>
    </row>
    <row r="16" spans="1:35" s="8" customFormat="1" ht="19.5" customHeight="1">
      <c r="A16" s="228"/>
      <c r="B16" s="314" t="s">
        <v>128</v>
      </c>
      <c r="C16" s="233">
        <v>20000</v>
      </c>
      <c r="D16" s="167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8"/>
    </row>
    <row r="17" spans="1:30" s="8" customFormat="1" ht="19.5" customHeight="1">
      <c r="A17" s="228"/>
      <c r="B17" s="211"/>
      <c r="C17" s="234"/>
      <c r="D17" s="169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1"/>
    </row>
    <row r="18" spans="1:30" s="8" customFormat="1" ht="19.5" customHeight="1">
      <c r="A18" s="228"/>
      <c r="B18" s="210"/>
      <c r="C18" s="233" t="str">
        <f>IF(I18+I19+R18+R19+AA18+AA19=0,"",I18+I19+R18+R19+AA18+AA19)</f>
        <v/>
      </c>
      <c r="D18" s="167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8"/>
    </row>
    <row r="19" spans="1:30" s="8" customFormat="1" ht="19.5" customHeight="1">
      <c r="A19" s="228"/>
      <c r="B19" s="235"/>
      <c r="C19" s="234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1"/>
    </row>
    <row r="20" spans="1:30" s="8" customFormat="1" ht="19.5" customHeight="1">
      <c r="A20" s="228"/>
      <c r="B20" s="210"/>
      <c r="C20" s="233" t="str">
        <f>IF(I20+I21+R20+R21+AA20+AA21=0,"",I20+I21+R20+R21+AA20+AA21)</f>
        <v/>
      </c>
      <c r="D20" s="167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8"/>
    </row>
    <row r="21" spans="1:30" s="8" customFormat="1" ht="19.5" customHeight="1">
      <c r="A21" s="228"/>
      <c r="B21" s="211"/>
      <c r="C21" s="234"/>
      <c r="D21" s="169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1"/>
    </row>
    <row r="22" spans="1:30" s="8" customFormat="1" ht="19.5" customHeight="1">
      <c r="A22" s="228"/>
      <c r="B22" s="212"/>
      <c r="C22" s="233" t="str">
        <f>IF(I22+I23+R22+R23+AA22+AA23=0,"",I22+I23+R22+R23+AA22+AA23)</f>
        <v/>
      </c>
      <c r="D22" s="167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8"/>
    </row>
    <row r="23" spans="1:30" s="8" customFormat="1" ht="19.5" customHeight="1">
      <c r="A23" s="229"/>
      <c r="B23" s="211"/>
      <c r="C23" s="234"/>
      <c r="D23" s="169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1"/>
    </row>
    <row r="24" spans="1:30" s="8" customFormat="1" ht="19.5" customHeight="1">
      <c r="A24" s="237">
        <v>3</v>
      </c>
      <c r="B24" s="212" t="s">
        <v>11</v>
      </c>
      <c r="C24" s="233">
        <f>I24+I25+R24+R25+AA24+AA25</f>
        <v>68300</v>
      </c>
      <c r="D24" s="167" t="s">
        <v>75</v>
      </c>
      <c r="E24" s="160"/>
      <c r="F24" s="160"/>
      <c r="G24" s="160"/>
      <c r="H24" s="160"/>
      <c r="I24" s="161">
        <v>28300</v>
      </c>
      <c r="J24" s="161"/>
      <c r="K24" s="161"/>
      <c r="L24" s="48" t="s">
        <v>5</v>
      </c>
      <c r="M24" s="160" t="s">
        <v>76</v>
      </c>
      <c r="N24" s="160"/>
      <c r="O24" s="160"/>
      <c r="P24" s="160"/>
      <c r="Q24" s="160"/>
      <c r="R24" s="161">
        <v>20000</v>
      </c>
      <c r="S24" s="161"/>
      <c r="T24" s="161"/>
      <c r="U24" s="48" t="s">
        <v>5</v>
      </c>
      <c r="V24" s="160" t="s">
        <v>77</v>
      </c>
      <c r="W24" s="160"/>
      <c r="X24" s="160"/>
      <c r="Y24" s="160"/>
      <c r="Z24" s="160"/>
      <c r="AA24" s="161">
        <v>20000</v>
      </c>
      <c r="AB24" s="161"/>
      <c r="AC24" s="161"/>
      <c r="AD24" s="53" t="s">
        <v>5</v>
      </c>
    </row>
    <row r="25" spans="1:30" s="8" customFormat="1" ht="19.5" customHeight="1">
      <c r="A25" s="238"/>
      <c r="B25" s="239"/>
      <c r="C25" s="240"/>
      <c r="D25" s="169"/>
      <c r="E25" s="170"/>
      <c r="F25" s="170"/>
      <c r="G25" s="170"/>
      <c r="H25" s="170"/>
      <c r="I25" s="159"/>
      <c r="J25" s="159"/>
      <c r="K25" s="159"/>
      <c r="L25" s="55" t="s">
        <v>5</v>
      </c>
      <c r="M25" s="170"/>
      <c r="N25" s="170"/>
      <c r="O25" s="170"/>
      <c r="P25" s="170"/>
      <c r="Q25" s="170"/>
      <c r="R25" s="159"/>
      <c r="S25" s="159"/>
      <c r="T25" s="159"/>
      <c r="U25" s="55" t="s">
        <v>5</v>
      </c>
      <c r="V25" s="170"/>
      <c r="W25" s="170"/>
      <c r="X25" s="170"/>
      <c r="Y25" s="170"/>
      <c r="Z25" s="170"/>
      <c r="AA25" s="159"/>
      <c r="AB25" s="159"/>
      <c r="AC25" s="159"/>
      <c r="AD25" s="51" t="s">
        <v>5</v>
      </c>
    </row>
    <row r="26" spans="1:30" s="8" customFormat="1" ht="19.5" customHeight="1">
      <c r="A26" s="237">
        <v>4</v>
      </c>
      <c r="B26" s="212" t="s">
        <v>12</v>
      </c>
      <c r="C26" s="233">
        <f>I26+I27+R26+R27+AA26+AA27</f>
        <v>21000</v>
      </c>
      <c r="D26" s="167" t="s">
        <v>78</v>
      </c>
      <c r="E26" s="160"/>
      <c r="F26" s="160"/>
      <c r="G26" s="160"/>
      <c r="H26" s="160"/>
      <c r="I26" s="161">
        <v>6000</v>
      </c>
      <c r="J26" s="161"/>
      <c r="K26" s="161"/>
      <c r="L26" s="49" t="s">
        <v>5</v>
      </c>
      <c r="M26" s="160" t="s">
        <v>79</v>
      </c>
      <c r="N26" s="160"/>
      <c r="O26" s="160"/>
      <c r="P26" s="160"/>
      <c r="Q26" s="160"/>
      <c r="R26" s="161">
        <v>15000</v>
      </c>
      <c r="S26" s="161"/>
      <c r="T26" s="161"/>
      <c r="U26" s="49" t="s">
        <v>5</v>
      </c>
      <c r="V26" s="160"/>
      <c r="W26" s="160"/>
      <c r="X26" s="160"/>
      <c r="Y26" s="160"/>
      <c r="Z26" s="160"/>
      <c r="AA26" s="161"/>
      <c r="AB26" s="161"/>
      <c r="AC26" s="161"/>
      <c r="AD26" s="53" t="s">
        <v>5</v>
      </c>
    </row>
    <row r="27" spans="1:30" s="8" customFormat="1" ht="19.5" customHeight="1">
      <c r="A27" s="224"/>
      <c r="B27" s="211"/>
      <c r="C27" s="234"/>
      <c r="D27" s="169"/>
      <c r="E27" s="170"/>
      <c r="F27" s="170"/>
      <c r="G27" s="170"/>
      <c r="H27" s="170"/>
      <c r="I27" s="159"/>
      <c r="J27" s="159"/>
      <c r="K27" s="159"/>
      <c r="L27" s="49" t="s">
        <v>5</v>
      </c>
      <c r="M27" s="170"/>
      <c r="N27" s="170"/>
      <c r="O27" s="170"/>
      <c r="P27" s="170"/>
      <c r="Q27" s="170"/>
      <c r="R27" s="159"/>
      <c r="S27" s="159"/>
      <c r="T27" s="159"/>
      <c r="U27" s="49" t="s">
        <v>5</v>
      </c>
      <c r="V27" s="170"/>
      <c r="W27" s="170"/>
      <c r="X27" s="170"/>
      <c r="Y27" s="170"/>
      <c r="Z27" s="170"/>
      <c r="AA27" s="159"/>
      <c r="AB27" s="159"/>
      <c r="AC27" s="159"/>
      <c r="AD27" s="56" t="s">
        <v>5</v>
      </c>
    </row>
    <row r="28" spans="1:30" s="8" customFormat="1" ht="19.5" customHeight="1">
      <c r="A28" s="227" t="s">
        <v>61</v>
      </c>
      <c r="B28" s="208" t="s">
        <v>13</v>
      </c>
      <c r="C28" s="233">
        <f>I28+I29+R28+R29+AA28+AA29</f>
        <v>20000</v>
      </c>
      <c r="D28" s="167" t="s">
        <v>80</v>
      </c>
      <c r="E28" s="160"/>
      <c r="F28" s="160"/>
      <c r="G28" s="160"/>
      <c r="H28" s="160"/>
      <c r="I28" s="161">
        <v>20000</v>
      </c>
      <c r="J28" s="161"/>
      <c r="K28" s="161"/>
      <c r="L28" s="48" t="s">
        <v>5</v>
      </c>
      <c r="M28" s="160"/>
      <c r="N28" s="160"/>
      <c r="O28" s="160"/>
      <c r="P28" s="160"/>
      <c r="Q28" s="160"/>
      <c r="R28" s="161"/>
      <c r="S28" s="161"/>
      <c r="T28" s="161"/>
      <c r="U28" s="48" t="s">
        <v>5</v>
      </c>
      <c r="V28" s="160"/>
      <c r="W28" s="160"/>
      <c r="X28" s="160"/>
      <c r="Y28" s="160"/>
      <c r="Z28" s="160"/>
      <c r="AA28" s="161"/>
      <c r="AB28" s="161"/>
      <c r="AC28" s="161"/>
      <c r="AD28" s="53" t="s">
        <v>5</v>
      </c>
    </row>
    <row r="29" spans="1:30" s="8" customFormat="1" ht="19.5" customHeight="1">
      <c r="A29" s="228"/>
      <c r="B29" s="209"/>
      <c r="C29" s="234"/>
      <c r="D29" s="169"/>
      <c r="E29" s="170"/>
      <c r="F29" s="170"/>
      <c r="G29" s="170"/>
      <c r="H29" s="170"/>
      <c r="I29" s="159"/>
      <c r="J29" s="159"/>
      <c r="K29" s="159"/>
      <c r="L29" s="55" t="s">
        <v>5</v>
      </c>
      <c r="M29" s="170"/>
      <c r="N29" s="170"/>
      <c r="O29" s="170"/>
      <c r="P29" s="170"/>
      <c r="Q29" s="170"/>
      <c r="R29" s="159"/>
      <c r="S29" s="159"/>
      <c r="T29" s="159"/>
      <c r="U29" s="55" t="s">
        <v>5</v>
      </c>
      <c r="V29" s="170"/>
      <c r="W29" s="170"/>
      <c r="X29" s="170"/>
      <c r="Y29" s="170"/>
      <c r="Z29" s="170"/>
      <c r="AA29" s="159"/>
      <c r="AB29" s="159"/>
      <c r="AC29" s="159"/>
      <c r="AD29" s="56" t="s">
        <v>5</v>
      </c>
    </row>
    <row r="30" spans="1:30" s="8" customFormat="1" ht="19.5" customHeight="1">
      <c r="A30" s="228"/>
      <c r="B30" s="208" t="s">
        <v>59</v>
      </c>
      <c r="C30" s="233">
        <f>I30+I31+R30+R31+AA30+AA31</f>
        <v>60350</v>
      </c>
      <c r="D30" s="167" t="s">
        <v>81</v>
      </c>
      <c r="E30" s="160"/>
      <c r="F30" s="160"/>
      <c r="G30" s="160"/>
      <c r="H30" s="160"/>
      <c r="I30" s="161">
        <v>50000</v>
      </c>
      <c r="J30" s="161"/>
      <c r="K30" s="161"/>
      <c r="L30" s="49" t="s">
        <v>5</v>
      </c>
      <c r="M30" s="160" t="s">
        <v>82</v>
      </c>
      <c r="N30" s="160"/>
      <c r="O30" s="160"/>
      <c r="P30" s="160"/>
      <c r="Q30" s="160"/>
      <c r="R30" s="161">
        <v>10350</v>
      </c>
      <c r="S30" s="161"/>
      <c r="T30" s="161"/>
      <c r="U30" s="49" t="s">
        <v>5</v>
      </c>
      <c r="V30" s="160"/>
      <c r="W30" s="160"/>
      <c r="X30" s="160"/>
      <c r="Y30" s="160"/>
      <c r="Z30" s="160"/>
      <c r="AA30" s="161"/>
      <c r="AB30" s="161"/>
      <c r="AC30" s="161"/>
      <c r="AD30" s="53" t="s">
        <v>5</v>
      </c>
    </row>
    <row r="31" spans="1:30" s="8" customFormat="1" ht="19.5" customHeight="1">
      <c r="A31" s="228"/>
      <c r="B31" s="209"/>
      <c r="C31" s="234"/>
      <c r="D31" s="169"/>
      <c r="E31" s="170"/>
      <c r="F31" s="170"/>
      <c r="G31" s="170"/>
      <c r="H31" s="170"/>
      <c r="I31" s="159"/>
      <c r="J31" s="159"/>
      <c r="K31" s="159"/>
      <c r="L31" s="49" t="s">
        <v>5</v>
      </c>
      <c r="M31" s="170"/>
      <c r="N31" s="170"/>
      <c r="O31" s="170"/>
      <c r="P31" s="170"/>
      <c r="Q31" s="170"/>
      <c r="R31" s="159"/>
      <c r="S31" s="159"/>
      <c r="T31" s="159"/>
      <c r="U31" s="49" t="s">
        <v>5</v>
      </c>
      <c r="V31" s="170"/>
      <c r="W31" s="170"/>
      <c r="X31" s="170"/>
      <c r="Y31" s="170"/>
      <c r="Z31" s="170"/>
      <c r="AA31" s="159"/>
      <c r="AB31" s="159"/>
      <c r="AC31" s="159"/>
      <c r="AD31" s="56" t="s">
        <v>5</v>
      </c>
    </row>
    <row r="32" spans="1:30" s="8" customFormat="1" ht="19.5" customHeight="1">
      <c r="A32" s="228"/>
      <c r="B32" s="208" t="s">
        <v>60</v>
      </c>
      <c r="C32" s="246">
        <f>I32+I33+R32+R33+AA32+AA33</f>
        <v>50</v>
      </c>
      <c r="D32" s="167" t="s">
        <v>83</v>
      </c>
      <c r="E32" s="160"/>
      <c r="F32" s="160"/>
      <c r="G32" s="160"/>
      <c r="H32" s="160"/>
      <c r="I32" s="161">
        <v>50</v>
      </c>
      <c r="J32" s="161"/>
      <c r="K32" s="161"/>
      <c r="L32" s="48" t="s">
        <v>5</v>
      </c>
      <c r="M32" s="160"/>
      <c r="N32" s="160"/>
      <c r="O32" s="160"/>
      <c r="P32" s="160"/>
      <c r="Q32" s="160"/>
      <c r="R32" s="161"/>
      <c r="S32" s="161"/>
      <c r="T32" s="161"/>
      <c r="U32" s="48" t="s">
        <v>5</v>
      </c>
      <c r="V32" s="160"/>
      <c r="W32" s="160"/>
      <c r="X32" s="160"/>
      <c r="Y32" s="160"/>
      <c r="Z32" s="160"/>
      <c r="AA32" s="161"/>
      <c r="AB32" s="161"/>
      <c r="AC32" s="161"/>
      <c r="AD32" s="53" t="s">
        <v>5</v>
      </c>
    </row>
    <row r="33" spans="1:30" s="8" customFormat="1" ht="19.5" customHeight="1" thickBot="1">
      <c r="A33" s="229"/>
      <c r="B33" s="211"/>
      <c r="C33" s="312"/>
      <c r="D33" s="169"/>
      <c r="E33" s="170"/>
      <c r="F33" s="170"/>
      <c r="G33" s="170"/>
      <c r="H33" s="170"/>
      <c r="I33" s="159"/>
      <c r="J33" s="159"/>
      <c r="K33" s="159"/>
      <c r="L33" s="55" t="s">
        <v>5</v>
      </c>
      <c r="M33" s="170"/>
      <c r="N33" s="170"/>
      <c r="O33" s="170"/>
      <c r="P33" s="170"/>
      <c r="Q33" s="170"/>
      <c r="R33" s="159"/>
      <c r="S33" s="159"/>
      <c r="T33" s="159"/>
      <c r="U33" s="55" t="s">
        <v>5</v>
      </c>
      <c r="V33" s="170"/>
      <c r="W33" s="170"/>
      <c r="X33" s="170"/>
      <c r="Y33" s="170"/>
      <c r="Z33" s="170"/>
      <c r="AA33" s="159"/>
      <c r="AB33" s="159"/>
      <c r="AC33" s="159"/>
      <c r="AD33" s="56" t="s">
        <v>5</v>
      </c>
    </row>
    <row r="34" spans="1:30" s="8" customFormat="1" ht="19.5" customHeight="1">
      <c r="A34" s="237">
        <v>6</v>
      </c>
      <c r="B34" s="308" t="s">
        <v>14</v>
      </c>
      <c r="C34" s="310">
        <f>I34+I35+R34+R35+AA34+AA35</f>
        <v>123510</v>
      </c>
      <c r="D34" s="160" t="s">
        <v>84</v>
      </c>
      <c r="E34" s="160"/>
      <c r="F34" s="160"/>
      <c r="G34" s="160"/>
      <c r="H34" s="160"/>
      <c r="I34" s="161">
        <v>123510</v>
      </c>
      <c r="J34" s="161"/>
      <c r="K34" s="161"/>
      <c r="L34" s="48" t="s">
        <v>5</v>
      </c>
      <c r="M34" s="160"/>
      <c r="N34" s="160"/>
      <c r="O34" s="160"/>
      <c r="P34" s="160"/>
      <c r="Q34" s="160"/>
      <c r="R34" s="161"/>
      <c r="S34" s="161"/>
      <c r="T34" s="161"/>
      <c r="U34" s="48" t="s">
        <v>5</v>
      </c>
      <c r="V34" s="160"/>
      <c r="W34" s="160"/>
      <c r="X34" s="160"/>
      <c r="Y34" s="160"/>
      <c r="Z34" s="160"/>
      <c r="AA34" s="161"/>
      <c r="AB34" s="161"/>
      <c r="AC34" s="161"/>
      <c r="AD34" s="51" t="s">
        <v>5</v>
      </c>
    </row>
    <row r="35" spans="1:30" s="8" customFormat="1" ht="19.5" customHeight="1" thickBot="1">
      <c r="A35" s="243"/>
      <c r="B35" s="309"/>
      <c r="C35" s="311"/>
      <c r="D35" s="256"/>
      <c r="E35" s="256"/>
      <c r="F35" s="256"/>
      <c r="G35" s="256"/>
      <c r="H35" s="256"/>
      <c r="I35" s="257"/>
      <c r="J35" s="257"/>
      <c r="K35" s="257"/>
      <c r="L35" s="70" t="s">
        <v>5</v>
      </c>
      <c r="M35" s="256"/>
      <c r="N35" s="256"/>
      <c r="O35" s="256"/>
      <c r="P35" s="256"/>
      <c r="Q35" s="256"/>
      <c r="R35" s="257"/>
      <c r="S35" s="257"/>
      <c r="T35" s="257"/>
      <c r="U35" s="70" t="s">
        <v>5</v>
      </c>
      <c r="V35" s="256"/>
      <c r="W35" s="256"/>
      <c r="X35" s="256"/>
      <c r="Y35" s="256"/>
      <c r="Z35" s="256"/>
      <c r="AA35" s="257"/>
      <c r="AB35" s="257"/>
      <c r="AC35" s="257"/>
      <c r="AD35" s="71" t="s">
        <v>5</v>
      </c>
    </row>
    <row r="36" spans="1:30" s="8" customFormat="1" ht="56.25" customHeight="1" thickTop="1" thickBot="1">
      <c r="A36" s="225" t="s">
        <v>15</v>
      </c>
      <c r="B36" s="226"/>
      <c r="C36" s="19">
        <f>SUM(C9:C35)</f>
        <v>2015820</v>
      </c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1"/>
    </row>
    <row r="37" spans="1:30" s="8" customFormat="1" ht="9" customHeight="1">
      <c r="A37" s="20"/>
      <c r="B37" s="20"/>
      <c r="C37" s="21"/>
      <c r="D37" s="16"/>
    </row>
  </sheetData>
  <mergeCells count="134">
    <mergeCell ref="D30:H30"/>
    <mergeCell ref="I30:K30"/>
    <mergeCell ref="D31:H31"/>
    <mergeCell ref="M27:Q27"/>
    <mergeCell ref="R27:T27"/>
    <mergeCell ref="D11:AD11"/>
    <mergeCell ref="E15:Q15"/>
    <mergeCell ref="S15:V15"/>
    <mergeCell ref="X15:AD15"/>
    <mergeCell ref="AA28:AC28"/>
    <mergeCell ref="V29:Z29"/>
    <mergeCell ref="AA29:AC29"/>
    <mergeCell ref="D29:H29"/>
    <mergeCell ref="I29:K29"/>
    <mergeCell ref="M29:Q29"/>
    <mergeCell ref="R29:T29"/>
    <mergeCell ref="I26:K26"/>
    <mergeCell ref="D25:H25"/>
    <mergeCell ref="N13:P13"/>
    <mergeCell ref="T13:V13"/>
    <mergeCell ref="B18:B19"/>
    <mergeCell ref="V32:Z32"/>
    <mergeCell ref="R32:T32"/>
    <mergeCell ref="C22:C23"/>
    <mergeCell ref="C28:C29"/>
    <mergeCell ref="C18:C19"/>
    <mergeCell ref="C20:C21"/>
    <mergeCell ref="D24:H24"/>
    <mergeCell ref="I24:K24"/>
    <mergeCell ref="D26:H26"/>
    <mergeCell ref="D20:AD21"/>
    <mergeCell ref="D22:AD23"/>
    <mergeCell ref="R28:T28"/>
    <mergeCell ref="V30:Z30"/>
    <mergeCell ref="AA30:AC30"/>
    <mergeCell ref="V28:Z28"/>
    <mergeCell ref="D28:H28"/>
    <mergeCell ref="C30:C31"/>
    <mergeCell ref="M30:Q30"/>
    <mergeCell ref="R30:T30"/>
    <mergeCell ref="V31:Z31"/>
    <mergeCell ref="AA31:AC31"/>
    <mergeCell ref="D16:AD17"/>
    <mergeCell ref="I14:R14"/>
    <mergeCell ref="D18:AD19"/>
    <mergeCell ref="D27:H27"/>
    <mergeCell ref="I27:K27"/>
    <mergeCell ref="A5:AD5"/>
    <mergeCell ref="C9:C10"/>
    <mergeCell ref="A8:B8"/>
    <mergeCell ref="D8:AD8"/>
    <mergeCell ref="B16:B17"/>
    <mergeCell ref="R25:T25"/>
    <mergeCell ref="V25:Z25"/>
    <mergeCell ref="AA25:AC25"/>
    <mergeCell ref="M24:Q24"/>
    <mergeCell ref="R24:T24"/>
    <mergeCell ref="V24:Z24"/>
    <mergeCell ref="D9:F9"/>
    <mergeCell ref="D12:AD12"/>
    <mergeCell ref="I9:K9"/>
    <mergeCell ref="L9:M9"/>
    <mergeCell ref="O9:P9"/>
    <mergeCell ref="D10:AD10"/>
    <mergeCell ref="Q13:R13"/>
    <mergeCell ref="I13:M13"/>
    <mergeCell ref="D34:H34"/>
    <mergeCell ref="B30:B31"/>
    <mergeCell ref="D33:H33"/>
    <mergeCell ref="B32:B33"/>
    <mergeCell ref="C32:C33"/>
    <mergeCell ref="D36:AD36"/>
    <mergeCell ref="E13:F13"/>
    <mergeCell ref="I28:K28"/>
    <mergeCell ref="AA24:AC24"/>
    <mergeCell ref="I25:K25"/>
    <mergeCell ref="M25:Q25"/>
    <mergeCell ref="M32:Q32"/>
    <mergeCell ref="I32:K32"/>
    <mergeCell ref="I33:K33"/>
    <mergeCell ref="M33:Q33"/>
    <mergeCell ref="V27:Z27"/>
    <mergeCell ref="AA27:AC27"/>
    <mergeCell ref="M26:Q26"/>
    <mergeCell ref="R26:T26"/>
    <mergeCell ref="V26:Z26"/>
    <mergeCell ref="AA26:AC26"/>
    <mergeCell ref="M28:Q28"/>
    <mergeCell ref="AA33:AC33"/>
    <mergeCell ref="D32:H32"/>
    <mergeCell ref="A9:A10"/>
    <mergeCell ref="A36:B36"/>
    <mergeCell ref="A28:A33"/>
    <mergeCell ref="A11:A23"/>
    <mergeCell ref="C11:C15"/>
    <mergeCell ref="A24:A25"/>
    <mergeCell ref="A26:A27"/>
    <mergeCell ref="B24:B25"/>
    <mergeCell ref="B26:B27"/>
    <mergeCell ref="C24:C25"/>
    <mergeCell ref="C26:C27"/>
    <mergeCell ref="C16:C17"/>
    <mergeCell ref="B20:B21"/>
    <mergeCell ref="B22:B23"/>
    <mergeCell ref="B28:B29"/>
    <mergeCell ref="A34:A35"/>
    <mergeCell ref="B34:B35"/>
    <mergeCell ref="C34:C35"/>
    <mergeCell ref="B9:B10"/>
    <mergeCell ref="B11:B15"/>
    <mergeCell ref="Q1:W1"/>
    <mergeCell ref="X1:AD1"/>
    <mergeCell ref="Q2:W2"/>
    <mergeCell ref="X2:AD2"/>
    <mergeCell ref="AA34:AC34"/>
    <mergeCell ref="D35:H35"/>
    <mergeCell ref="I35:K35"/>
    <mergeCell ref="M35:Q35"/>
    <mergeCell ref="R35:T35"/>
    <mergeCell ref="V35:Z35"/>
    <mergeCell ref="AA35:AC35"/>
    <mergeCell ref="I34:K34"/>
    <mergeCell ref="M34:Q34"/>
    <mergeCell ref="R34:T34"/>
    <mergeCell ref="M31:Q31"/>
    <mergeCell ref="R31:T31"/>
    <mergeCell ref="V34:Z34"/>
    <mergeCell ref="AA32:AC32"/>
    <mergeCell ref="R33:T33"/>
    <mergeCell ref="V33:Z33"/>
    <mergeCell ref="I31:K31"/>
    <mergeCell ref="A4:AD4"/>
    <mergeCell ref="A6:AD6"/>
    <mergeCell ref="A7:AD7"/>
  </mergeCells>
  <phoneticPr fontId="2"/>
  <pageMargins left="0.39370078740157483" right="0.19685039370078741" top="0.23622047244094491" bottom="0.23622047244094491" header="0.19685039370078741" footer="0.19685039370078741"/>
  <pageSetup paperSize="9" scale="95" orientation="portrait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topLeftCell="A37" zoomScaleNormal="100" zoomScaleSheetLayoutView="100" workbookViewId="0">
      <selection activeCell="H33" sqref="H33"/>
    </sheetView>
  </sheetViews>
  <sheetFormatPr defaultRowHeight="24.95" customHeight="1"/>
  <cols>
    <col min="1" max="2" width="4" customWidth="1"/>
    <col min="3" max="3" width="22.75" customWidth="1"/>
    <col min="4" max="4" width="12.875" style="22" customWidth="1"/>
    <col min="5" max="5" width="9.875" customWidth="1"/>
    <col min="6" max="6" width="7.125" customWidth="1"/>
    <col min="7" max="7" width="2.5" style="31" customWidth="1"/>
    <col min="8" max="8" width="9.875" customWidth="1"/>
    <col min="9" max="9" width="7.125" customWidth="1"/>
    <col min="10" max="10" width="2.5" style="31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>
      <c r="A1" s="183" t="s">
        <v>17</v>
      </c>
      <c r="B1" s="183"/>
      <c r="C1" s="298"/>
      <c r="D1" s="298"/>
      <c r="E1" s="298"/>
      <c r="G1" s="30"/>
      <c r="J1" s="30"/>
    </row>
    <row r="2" spans="1:13" s="8" customFormat="1" ht="25.5" customHeight="1" thickBot="1">
      <c r="A2" s="217" t="s">
        <v>1</v>
      </c>
      <c r="B2" s="301"/>
      <c r="C2" s="302"/>
      <c r="D2" s="23" t="s">
        <v>2</v>
      </c>
      <c r="E2" s="304" t="s">
        <v>18</v>
      </c>
      <c r="F2" s="305"/>
      <c r="G2" s="305"/>
      <c r="H2" s="305"/>
      <c r="I2" s="305"/>
      <c r="J2" s="305"/>
      <c r="K2" s="305"/>
      <c r="L2" s="305"/>
      <c r="M2" s="306"/>
    </row>
    <row r="3" spans="1:13" s="8" customFormat="1" ht="12.75" customHeight="1">
      <c r="A3" s="228" t="s">
        <v>19</v>
      </c>
      <c r="B3" s="299">
        <v>1</v>
      </c>
      <c r="C3" s="300" t="s">
        <v>20</v>
      </c>
      <c r="D3" s="307">
        <f>F3+F4+I3+I4+L3+L4</f>
        <v>80000</v>
      </c>
      <c r="E3" s="40" t="s">
        <v>135</v>
      </c>
      <c r="F3" s="72">
        <v>80000</v>
      </c>
      <c r="G3" s="57" t="s">
        <v>85</v>
      </c>
      <c r="H3" s="73"/>
      <c r="I3" s="72"/>
      <c r="J3" s="57" t="s">
        <v>85</v>
      </c>
      <c r="K3" s="50"/>
      <c r="L3" s="72"/>
      <c r="M3" s="62" t="s">
        <v>5</v>
      </c>
    </row>
    <row r="4" spans="1:13" s="8" customFormat="1" ht="12.75" customHeight="1">
      <c r="A4" s="228"/>
      <c r="B4" s="285"/>
      <c r="C4" s="292"/>
      <c r="D4" s="288"/>
      <c r="E4" s="40"/>
      <c r="F4" s="72"/>
      <c r="G4" s="57" t="s">
        <v>85</v>
      </c>
      <c r="H4" s="73"/>
      <c r="I4" s="72"/>
      <c r="J4" s="57" t="s">
        <v>85</v>
      </c>
      <c r="K4" s="50"/>
      <c r="L4" s="72"/>
      <c r="M4" s="62" t="s">
        <v>5</v>
      </c>
    </row>
    <row r="5" spans="1:13" s="8" customFormat="1" ht="12.75" customHeight="1">
      <c r="A5" s="228"/>
      <c r="B5" s="283">
        <v>2</v>
      </c>
      <c r="C5" s="291" t="s">
        <v>21</v>
      </c>
      <c r="D5" s="287">
        <f>F5+F6+I5+I6+L5+L6</f>
        <v>65000</v>
      </c>
      <c r="E5" s="41" t="s">
        <v>86</v>
      </c>
      <c r="F5" s="74">
        <v>40000</v>
      </c>
      <c r="G5" s="58" t="s">
        <v>85</v>
      </c>
      <c r="H5" s="75" t="s">
        <v>87</v>
      </c>
      <c r="I5" s="74">
        <v>10000</v>
      </c>
      <c r="J5" s="58" t="s">
        <v>85</v>
      </c>
      <c r="K5" s="52" t="s">
        <v>88</v>
      </c>
      <c r="L5" s="74">
        <v>10000</v>
      </c>
      <c r="M5" s="63" t="s">
        <v>5</v>
      </c>
    </row>
    <row r="6" spans="1:13" s="8" customFormat="1" ht="12.75" customHeight="1">
      <c r="A6" s="228"/>
      <c r="B6" s="285"/>
      <c r="C6" s="292"/>
      <c r="D6" s="288"/>
      <c r="E6" s="42" t="s">
        <v>89</v>
      </c>
      <c r="F6" s="76">
        <v>5000</v>
      </c>
      <c r="G6" s="59" t="s">
        <v>85</v>
      </c>
      <c r="H6" s="77"/>
      <c r="I6" s="76"/>
      <c r="J6" s="59" t="s">
        <v>85</v>
      </c>
      <c r="K6" s="54"/>
      <c r="L6" s="76"/>
      <c r="M6" s="64" t="s">
        <v>5</v>
      </c>
    </row>
    <row r="7" spans="1:13" s="8" customFormat="1" ht="12.75" customHeight="1">
      <c r="A7" s="228"/>
      <c r="B7" s="283">
        <v>3</v>
      </c>
      <c r="C7" s="291" t="s">
        <v>22</v>
      </c>
      <c r="D7" s="287">
        <f>F7+F8+I7+I8+L7+L8</f>
        <v>60000</v>
      </c>
      <c r="E7" s="40" t="s">
        <v>90</v>
      </c>
      <c r="F7" s="72">
        <v>60000</v>
      </c>
      <c r="G7" s="58" t="s">
        <v>85</v>
      </c>
      <c r="H7" s="73"/>
      <c r="I7" s="72"/>
      <c r="J7" s="58" t="s">
        <v>85</v>
      </c>
      <c r="K7" s="50"/>
      <c r="L7" s="72"/>
      <c r="M7" s="63" t="s">
        <v>5</v>
      </c>
    </row>
    <row r="8" spans="1:13" s="8" customFormat="1" ht="12.75" customHeight="1">
      <c r="A8" s="228"/>
      <c r="B8" s="285"/>
      <c r="C8" s="292"/>
      <c r="D8" s="288"/>
      <c r="E8" s="40"/>
      <c r="F8" s="72"/>
      <c r="G8" s="59" t="s">
        <v>85</v>
      </c>
      <c r="H8" s="73"/>
      <c r="I8" s="72"/>
      <c r="J8" s="59" t="s">
        <v>85</v>
      </c>
      <c r="K8" s="50"/>
      <c r="L8" s="72"/>
      <c r="M8" s="64" t="s">
        <v>5</v>
      </c>
    </row>
    <row r="9" spans="1:13" s="8" customFormat="1" ht="12.75" customHeight="1">
      <c r="A9" s="228"/>
      <c r="B9" s="283">
        <v>4</v>
      </c>
      <c r="C9" s="291" t="s">
        <v>23</v>
      </c>
      <c r="D9" s="287">
        <f>F9+F10+I9+I10+L9+L10</f>
        <v>0</v>
      </c>
      <c r="E9" s="41"/>
      <c r="F9" s="74"/>
      <c r="G9" s="58" t="s">
        <v>85</v>
      </c>
      <c r="H9" s="75"/>
      <c r="I9" s="74"/>
      <c r="J9" s="58" t="s">
        <v>85</v>
      </c>
      <c r="K9" s="52"/>
      <c r="L9" s="74"/>
      <c r="M9" s="63" t="s">
        <v>5</v>
      </c>
    </row>
    <row r="10" spans="1:13" s="8" customFormat="1" ht="12.75" customHeight="1">
      <c r="A10" s="228"/>
      <c r="B10" s="285"/>
      <c r="C10" s="292"/>
      <c r="D10" s="288"/>
      <c r="E10" s="42"/>
      <c r="F10" s="76"/>
      <c r="G10" s="59" t="s">
        <v>85</v>
      </c>
      <c r="H10" s="77"/>
      <c r="I10" s="76"/>
      <c r="J10" s="59" t="s">
        <v>85</v>
      </c>
      <c r="K10" s="54"/>
      <c r="L10" s="76"/>
      <c r="M10" s="64" t="s">
        <v>5</v>
      </c>
    </row>
    <row r="11" spans="1:13" s="8" customFormat="1" ht="12.75" customHeight="1">
      <c r="A11" s="228"/>
      <c r="B11" s="283">
        <v>5</v>
      </c>
      <c r="C11" s="289" t="s">
        <v>24</v>
      </c>
      <c r="D11" s="287">
        <f>F11+F12+I11+I12+L11+L12</f>
        <v>160000</v>
      </c>
      <c r="E11" s="41" t="s">
        <v>91</v>
      </c>
      <c r="F11" s="74">
        <v>70000</v>
      </c>
      <c r="G11" s="58" t="s">
        <v>85</v>
      </c>
      <c r="H11" s="75" t="s">
        <v>92</v>
      </c>
      <c r="I11" s="74">
        <v>50000</v>
      </c>
      <c r="J11" s="58" t="s">
        <v>85</v>
      </c>
      <c r="K11" s="52" t="s">
        <v>93</v>
      </c>
      <c r="L11" s="74">
        <v>40000</v>
      </c>
      <c r="M11" s="63" t="s">
        <v>5</v>
      </c>
    </row>
    <row r="12" spans="1:13" s="8" customFormat="1" ht="12.75" customHeight="1">
      <c r="A12" s="228"/>
      <c r="B12" s="285"/>
      <c r="C12" s="290"/>
      <c r="D12" s="288"/>
      <c r="E12" s="42"/>
      <c r="F12" s="76"/>
      <c r="G12" s="59" t="s">
        <v>85</v>
      </c>
      <c r="H12" s="77"/>
      <c r="I12" s="76"/>
      <c r="J12" s="59" t="s">
        <v>85</v>
      </c>
      <c r="K12" s="54"/>
      <c r="L12" s="76"/>
      <c r="M12" s="64" t="s">
        <v>5</v>
      </c>
    </row>
    <row r="13" spans="1:13" s="8" customFormat="1" ht="12.75" customHeight="1">
      <c r="A13" s="228"/>
      <c r="B13" s="283">
        <v>6</v>
      </c>
      <c r="C13" s="291" t="s">
        <v>25</v>
      </c>
      <c r="D13" s="287">
        <f>F13+F14+I13+I14+L13+L14</f>
        <v>150000</v>
      </c>
      <c r="E13" s="41" t="s">
        <v>94</v>
      </c>
      <c r="F13" s="74">
        <v>150000</v>
      </c>
      <c r="G13" s="58" t="s">
        <v>85</v>
      </c>
      <c r="H13" s="75"/>
      <c r="I13" s="74"/>
      <c r="J13" s="58" t="s">
        <v>85</v>
      </c>
      <c r="K13" s="52"/>
      <c r="L13" s="74"/>
      <c r="M13" s="63" t="s">
        <v>5</v>
      </c>
    </row>
    <row r="14" spans="1:13" s="8" customFormat="1" ht="12.75" customHeight="1">
      <c r="A14" s="228"/>
      <c r="B14" s="285"/>
      <c r="C14" s="292"/>
      <c r="D14" s="288"/>
      <c r="E14" s="42"/>
      <c r="F14" s="76"/>
      <c r="G14" s="59" t="s">
        <v>85</v>
      </c>
      <c r="H14" s="77"/>
      <c r="I14" s="76"/>
      <c r="J14" s="59" t="s">
        <v>85</v>
      </c>
      <c r="K14" s="54"/>
      <c r="L14" s="76"/>
      <c r="M14" s="64" t="s">
        <v>5</v>
      </c>
    </row>
    <row r="15" spans="1:13" s="8" customFormat="1" ht="12.75" customHeight="1">
      <c r="A15" s="228"/>
      <c r="B15" s="283">
        <v>7</v>
      </c>
      <c r="C15" s="291" t="s">
        <v>53</v>
      </c>
      <c r="D15" s="287">
        <f>F15+F16+I15+I16+L15+L16</f>
        <v>70000</v>
      </c>
      <c r="E15" s="40" t="s">
        <v>95</v>
      </c>
      <c r="F15" s="72">
        <v>50000</v>
      </c>
      <c r="G15" s="58" t="s">
        <v>85</v>
      </c>
      <c r="H15" s="73" t="s">
        <v>96</v>
      </c>
      <c r="I15" s="72">
        <v>20000</v>
      </c>
      <c r="J15" s="58" t="s">
        <v>85</v>
      </c>
      <c r="K15" s="50"/>
      <c r="L15" s="72"/>
      <c r="M15" s="63" t="s">
        <v>5</v>
      </c>
    </row>
    <row r="16" spans="1:13" s="8" customFormat="1" ht="12.75" customHeight="1" thickBot="1">
      <c r="A16" s="279"/>
      <c r="B16" s="284"/>
      <c r="C16" s="293"/>
      <c r="D16" s="303"/>
      <c r="E16" s="43"/>
      <c r="F16" s="78"/>
      <c r="G16" s="60" t="s">
        <v>85</v>
      </c>
      <c r="H16" s="79"/>
      <c r="I16" s="78"/>
      <c r="J16" s="60" t="s">
        <v>85</v>
      </c>
      <c r="K16" s="61"/>
      <c r="L16" s="78"/>
      <c r="M16" s="65" t="s">
        <v>5</v>
      </c>
    </row>
    <row r="17" spans="1:13" s="8" customFormat="1" ht="25.5" customHeight="1" thickTop="1" thickBot="1">
      <c r="A17" s="280" t="s">
        <v>27</v>
      </c>
      <c r="B17" s="281"/>
      <c r="C17" s="282"/>
      <c r="D17" s="125">
        <f>SUM(D3:D16)</f>
        <v>585000</v>
      </c>
      <c r="E17" s="32"/>
      <c r="F17" s="93"/>
      <c r="G17" s="84"/>
      <c r="H17" s="83"/>
      <c r="I17" s="93"/>
      <c r="J17" s="84"/>
      <c r="K17" s="83"/>
      <c r="L17" s="93"/>
      <c r="M17" s="85"/>
    </row>
    <row r="18" spans="1:13" s="8" customFormat="1" ht="18" customHeight="1" thickTop="1">
      <c r="A18" s="228" t="s">
        <v>28</v>
      </c>
      <c r="B18" s="294">
        <v>1</v>
      </c>
      <c r="C18" s="295" t="s">
        <v>29</v>
      </c>
      <c r="D18" s="286">
        <f>F18+F19+I18+I19+L18+L19</f>
        <v>100000</v>
      </c>
      <c r="E18" s="45" t="s">
        <v>97</v>
      </c>
      <c r="F18" s="66">
        <v>100000</v>
      </c>
      <c r="G18" s="57" t="s">
        <v>85</v>
      </c>
      <c r="H18" s="50"/>
      <c r="I18" s="66"/>
      <c r="J18" s="57" t="s">
        <v>85</v>
      </c>
      <c r="K18" s="50"/>
      <c r="L18" s="66"/>
      <c r="M18" s="62" t="s">
        <v>5</v>
      </c>
    </row>
    <row r="19" spans="1:13" s="8" customFormat="1" ht="18" customHeight="1">
      <c r="A19" s="228"/>
      <c r="B19" s="285"/>
      <c r="C19" s="292"/>
      <c r="D19" s="211"/>
      <c r="E19" s="44"/>
      <c r="F19" s="68"/>
      <c r="G19" s="59" t="s">
        <v>85</v>
      </c>
      <c r="H19" s="54"/>
      <c r="I19" s="68"/>
      <c r="J19" s="59" t="s">
        <v>85</v>
      </c>
      <c r="K19" s="54"/>
      <c r="L19" s="68"/>
      <c r="M19" s="64" t="s">
        <v>5</v>
      </c>
    </row>
    <row r="20" spans="1:13" s="8" customFormat="1" ht="18" customHeight="1">
      <c r="A20" s="228"/>
      <c r="B20" s="283">
        <v>2</v>
      </c>
      <c r="C20" s="296" t="s">
        <v>30</v>
      </c>
      <c r="D20" s="287">
        <f>F20+F21+I20+I21+L20+L21</f>
        <v>148000</v>
      </c>
      <c r="E20" s="45" t="s">
        <v>98</v>
      </c>
      <c r="F20" s="66">
        <v>30000</v>
      </c>
      <c r="G20" s="57" t="s">
        <v>85</v>
      </c>
      <c r="H20" s="50" t="s">
        <v>119</v>
      </c>
      <c r="I20" s="66">
        <v>68000</v>
      </c>
      <c r="J20" s="57" t="s">
        <v>85</v>
      </c>
      <c r="K20" s="50" t="s">
        <v>99</v>
      </c>
      <c r="L20" s="66">
        <v>50000</v>
      </c>
      <c r="M20" s="62" t="s">
        <v>5</v>
      </c>
    </row>
    <row r="21" spans="1:13" s="8" customFormat="1" ht="18" customHeight="1">
      <c r="A21" s="228"/>
      <c r="B21" s="285"/>
      <c r="C21" s="297"/>
      <c r="D21" s="288"/>
      <c r="E21" s="45"/>
      <c r="F21" s="66"/>
      <c r="G21" s="57" t="s">
        <v>85</v>
      </c>
      <c r="H21" s="50"/>
      <c r="I21" s="66"/>
      <c r="J21" s="57" t="s">
        <v>85</v>
      </c>
      <c r="K21" s="50"/>
      <c r="L21" s="66"/>
      <c r="M21" s="62" t="s">
        <v>5</v>
      </c>
    </row>
    <row r="22" spans="1:13" s="8" customFormat="1" ht="18" customHeight="1">
      <c r="A22" s="228"/>
      <c r="B22" s="283">
        <v>3</v>
      </c>
      <c r="C22" s="291" t="s">
        <v>31</v>
      </c>
      <c r="D22" s="287">
        <f>F22+F23+I22+I23+L22+L23</f>
        <v>169000</v>
      </c>
      <c r="E22" s="46" t="s">
        <v>100</v>
      </c>
      <c r="F22" s="67">
        <v>70000</v>
      </c>
      <c r="G22" s="58" t="s">
        <v>85</v>
      </c>
      <c r="H22" s="52" t="s">
        <v>101</v>
      </c>
      <c r="I22" s="67">
        <v>50000</v>
      </c>
      <c r="J22" s="58" t="s">
        <v>85</v>
      </c>
      <c r="K22" s="52" t="s">
        <v>102</v>
      </c>
      <c r="L22" s="67">
        <v>49000</v>
      </c>
      <c r="M22" s="63" t="s">
        <v>5</v>
      </c>
    </row>
    <row r="23" spans="1:13" s="8" customFormat="1" ht="18" customHeight="1">
      <c r="A23" s="228"/>
      <c r="B23" s="285"/>
      <c r="C23" s="292"/>
      <c r="D23" s="288"/>
      <c r="E23" s="44"/>
      <c r="F23" s="68"/>
      <c r="G23" s="59" t="s">
        <v>85</v>
      </c>
      <c r="H23" s="54"/>
      <c r="I23" s="68"/>
      <c r="J23" s="59" t="s">
        <v>85</v>
      </c>
      <c r="K23" s="54"/>
      <c r="L23" s="68"/>
      <c r="M23" s="64" t="s">
        <v>5</v>
      </c>
    </row>
    <row r="24" spans="1:13" s="8" customFormat="1" ht="18" customHeight="1">
      <c r="A24" s="228"/>
      <c r="B24" s="283">
        <v>4</v>
      </c>
      <c r="C24" s="291" t="s">
        <v>32</v>
      </c>
      <c r="D24" s="287">
        <f>F24+F25+I24+I25+L24+L25</f>
        <v>320000</v>
      </c>
      <c r="E24" s="45" t="s">
        <v>103</v>
      </c>
      <c r="F24" s="66">
        <v>150000</v>
      </c>
      <c r="G24" s="57" t="s">
        <v>85</v>
      </c>
      <c r="H24" s="50" t="s">
        <v>104</v>
      </c>
      <c r="I24" s="66">
        <v>120000</v>
      </c>
      <c r="J24" s="57" t="s">
        <v>85</v>
      </c>
      <c r="K24" s="50" t="s">
        <v>105</v>
      </c>
      <c r="L24" s="66">
        <v>50000</v>
      </c>
      <c r="M24" s="62" t="s">
        <v>5</v>
      </c>
    </row>
    <row r="25" spans="1:13" s="8" customFormat="1" ht="18" customHeight="1">
      <c r="A25" s="228"/>
      <c r="B25" s="285"/>
      <c r="C25" s="292"/>
      <c r="D25" s="288"/>
      <c r="E25" s="45"/>
      <c r="F25" s="66"/>
      <c r="G25" s="57" t="s">
        <v>85</v>
      </c>
      <c r="H25" s="50"/>
      <c r="I25" s="66"/>
      <c r="J25" s="57" t="s">
        <v>85</v>
      </c>
      <c r="K25" s="50"/>
      <c r="L25" s="66"/>
      <c r="M25" s="62" t="s">
        <v>5</v>
      </c>
    </row>
    <row r="26" spans="1:13" s="8" customFormat="1" ht="18" customHeight="1">
      <c r="A26" s="228"/>
      <c r="B26" s="283">
        <v>5</v>
      </c>
      <c r="C26" s="291" t="s">
        <v>33</v>
      </c>
      <c r="D26" s="287">
        <f>F26+F27+I26+I27+L26+L27</f>
        <v>140000</v>
      </c>
      <c r="E26" s="46" t="s">
        <v>106</v>
      </c>
      <c r="F26" s="67">
        <v>80000</v>
      </c>
      <c r="G26" s="58" t="s">
        <v>85</v>
      </c>
      <c r="H26" s="52" t="s">
        <v>115</v>
      </c>
      <c r="I26" s="67">
        <v>60000</v>
      </c>
      <c r="J26" s="58" t="s">
        <v>85</v>
      </c>
      <c r="K26" s="52"/>
      <c r="L26" s="67"/>
      <c r="M26" s="63" t="s">
        <v>5</v>
      </c>
    </row>
    <row r="27" spans="1:13" s="8" customFormat="1" ht="18" customHeight="1">
      <c r="A27" s="228"/>
      <c r="B27" s="285"/>
      <c r="C27" s="292"/>
      <c r="D27" s="288"/>
      <c r="E27" s="44"/>
      <c r="F27" s="68"/>
      <c r="G27" s="59" t="s">
        <v>85</v>
      </c>
      <c r="H27" s="54"/>
      <c r="I27" s="68"/>
      <c r="J27" s="59" t="s">
        <v>85</v>
      </c>
      <c r="K27" s="54"/>
      <c r="L27" s="68"/>
      <c r="M27" s="64" t="s">
        <v>5</v>
      </c>
    </row>
    <row r="28" spans="1:13" s="8" customFormat="1" ht="18" customHeight="1">
      <c r="A28" s="228"/>
      <c r="B28" s="283">
        <v>6</v>
      </c>
      <c r="C28" s="212" t="s">
        <v>34</v>
      </c>
      <c r="D28" s="287">
        <f>F28+F29+I28+I29+L28+L29</f>
        <v>150000</v>
      </c>
      <c r="E28" s="46" t="s">
        <v>107</v>
      </c>
      <c r="F28" s="67">
        <v>70000</v>
      </c>
      <c r="G28" s="58" t="s">
        <v>85</v>
      </c>
      <c r="H28" s="52" t="s">
        <v>108</v>
      </c>
      <c r="I28" s="67">
        <v>30000</v>
      </c>
      <c r="J28" s="58" t="s">
        <v>85</v>
      </c>
      <c r="K28" s="52" t="s">
        <v>109</v>
      </c>
      <c r="L28" s="67">
        <v>50000</v>
      </c>
      <c r="M28" s="63" t="s">
        <v>5</v>
      </c>
    </row>
    <row r="29" spans="1:13" s="8" customFormat="1" ht="18" customHeight="1">
      <c r="A29" s="228"/>
      <c r="B29" s="285"/>
      <c r="C29" s="211"/>
      <c r="D29" s="288"/>
      <c r="E29" s="44"/>
      <c r="F29" s="68"/>
      <c r="G29" s="59" t="s">
        <v>85</v>
      </c>
      <c r="H29" s="54"/>
      <c r="I29" s="68"/>
      <c r="J29" s="59" t="s">
        <v>85</v>
      </c>
      <c r="K29" s="54"/>
      <c r="L29" s="68"/>
      <c r="M29" s="64" t="s">
        <v>5</v>
      </c>
    </row>
    <row r="30" spans="1:13" s="8" customFormat="1" ht="18" customHeight="1">
      <c r="A30" s="228"/>
      <c r="B30" s="283">
        <v>7</v>
      </c>
      <c r="C30" s="212" t="s">
        <v>54</v>
      </c>
      <c r="D30" s="287">
        <f>F30+F31+I30+I31+L30+L31</f>
        <v>0</v>
      </c>
      <c r="E30" s="45"/>
      <c r="F30" s="66"/>
      <c r="G30" s="57" t="s">
        <v>5</v>
      </c>
      <c r="H30" s="50"/>
      <c r="I30" s="66"/>
      <c r="J30" s="57" t="s">
        <v>5</v>
      </c>
      <c r="K30" s="50"/>
      <c r="L30" s="66"/>
      <c r="M30" s="62" t="s">
        <v>5</v>
      </c>
    </row>
    <row r="31" spans="1:13" s="8" customFormat="1" ht="18" customHeight="1" thickBot="1">
      <c r="A31" s="279"/>
      <c r="B31" s="284"/>
      <c r="C31" s="270"/>
      <c r="D31" s="303"/>
      <c r="E31" s="47"/>
      <c r="F31" s="69"/>
      <c r="G31" s="60" t="s">
        <v>5</v>
      </c>
      <c r="H31" s="61"/>
      <c r="I31" s="69"/>
      <c r="J31" s="60" t="s">
        <v>5</v>
      </c>
      <c r="K31" s="61"/>
      <c r="L31" s="69"/>
      <c r="M31" s="65" t="s">
        <v>5</v>
      </c>
    </row>
    <row r="32" spans="1:13" s="8" customFormat="1" ht="25.5" customHeight="1" thickTop="1" thickBot="1">
      <c r="A32" s="280" t="s">
        <v>35</v>
      </c>
      <c r="B32" s="281"/>
      <c r="C32" s="282"/>
      <c r="D32" s="34">
        <f>SUM(D18:D31)</f>
        <v>1027000</v>
      </c>
      <c r="E32" s="32"/>
      <c r="F32" s="93"/>
      <c r="G32" s="84"/>
      <c r="H32" s="83"/>
      <c r="I32" s="93"/>
      <c r="J32" s="84"/>
      <c r="K32" s="83"/>
      <c r="L32" s="93"/>
      <c r="M32" s="85"/>
    </row>
    <row r="33" spans="1:13" s="8" customFormat="1" ht="36" customHeight="1" thickTop="1" thickBot="1">
      <c r="A33" s="267" t="s">
        <v>36</v>
      </c>
      <c r="B33" s="268"/>
      <c r="C33" s="269"/>
      <c r="D33" s="24">
        <f>D17+D32</f>
        <v>1612000</v>
      </c>
      <c r="E33" s="33"/>
      <c r="F33" s="92"/>
      <c r="G33" s="81"/>
      <c r="H33" s="80"/>
      <c r="I33" s="92"/>
      <c r="J33" s="81"/>
      <c r="K33" s="80"/>
      <c r="L33" s="92"/>
      <c r="M33" s="82"/>
    </row>
    <row r="34" spans="1:13" s="8" customFormat="1" ht="15" customHeight="1" thickBot="1">
      <c r="A34" s="25"/>
      <c r="B34" s="94"/>
      <c r="C34" s="94"/>
      <c r="D34" s="26"/>
      <c r="E34" s="16"/>
      <c r="F34" s="95"/>
      <c r="G34" s="86"/>
      <c r="H34" s="87"/>
      <c r="I34" s="96"/>
      <c r="J34" s="86"/>
      <c r="K34" s="87"/>
      <c r="L34" s="96"/>
      <c r="M34" s="87"/>
    </row>
    <row r="35" spans="1:13" s="8" customFormat="1" ht="24" customHeight="1">
      <c r="A35" s="271" t="s">
        <v>55</v>
      </c>
      <c r="B35" s="148">
        <v>1</v>
      </c>
      <c r="C35" s="155" t="s">
        <v>133</v>
      </c>
      <c r="D35" s="152">
        <v>20000</v>
      </c>
      <c r="E35" s="100" t="s">
        <v>134</v>
      </c>
      <c r="F35" s="101">
        <v>20000</v>
      </c>
      <c r="G35" s="102" t="s">
        <v>5</v>
      </c>
      <c r="H35" s="103"/>
      <c r="I35" s="101"/>
      <c r="J35" s="102" t="s">
        <v>5</v>
      </c>
      <c r="K35" s="103"/>
      <c r="L35" s="101"/>
      <c r="M35" s="104" t="s">
        <v>5</v>
      </c>
    </row>
    <row r="36" spans="1:13" s="8" customFormat="1" ht="24" customHeight="1">
      <c r="A36" s="272"/>
      <c r="B36" s="149">
        <v>2</v>
      </c>
      <c r="C36" s="156"/>
      <c r="D36" s="153"/>
      <c r="E36" s="108"/>
      <c r="F36" s="109"/>
      <c r="G36" s="110" t="s">
        <v>5</v>
      </c>
      <c r="H36" s="111"/>
      <c r="I36" s="109"/>
      <c r="J36" s="110" t="s">
        <v>5</v>
      </c>
      <c r="K36" s="111"/>
      <c r="L36" s="109"/>
      <c r="M36" s="112" t="s">
        <v>5</v>
      </c>
    </row>
    <row r="37" spans="1:13" s="8" customFormat="1" ht="24" customHeight="1">
      <c r="A37" s="272"/>
      <c r="B37" s="150">
        <v>3</v>
      </c>
      <c r="C37" s="157"/>
      <c r="D37" s="153">
        <f>F37+I37+L37</f>
        <v>0</v>
      </c>
      <c r="E37" s="108"/>
      <c r="F37" s="109"/>
      <c r="G37" s="110" t="s">
        <v>5</v>
      </c>
      <c r="H37" s="111"/>
      <c r="I37" s="109"/>
      <c r="J37" s="110" t="s">
        <v>5</v>
      </c>
      <c r="K37" s="111"/>
      <c r="L37" s="109"/>
      <c r="M37" s="112" t="s">
        <v>5</v>
      </c>
    </row>
    <row r="38" spans="1:13" s="8" customFormat="1" ht="24" customHeight="1" thickBot="1">
      <c r="A38" s="272"/>
      <c r="B38" s="151">
        <v>4</v>
      </c>
      <c r="C38" s="158"/>
      <c r="D38" s="154">
        <f>F38+I38+L38</f>
        <v>0</v>
      </c>
      <c r="E38" s="117"/>
      <c r="F38" s="118"/>
      <c r="G38" s="119" t="s">
        <v>5</v>
      </c>
      <c r="H38" s="120"/>
      <c r="I38" s="118"/>
      <c r="J38" s="119" t="s">
        <v>5</v>
      </c>
      <c r="K38" s="120"/>
      <c r="L38" s="118"/>
      <c r="M38" s="121" t="s">
        <v>5</v>
      </c>
    </row>
    <row r="39" spans="1:13" s="8" customFormat="1" ht="25.5" customHeight="1" thickTop="1" thickBot="1">
      <c r="A39" s="273" t="s">
        <v>56</v>
      </c>
      <c r="B39" s="274"/>
      <c r="C39" s="266"/>
      <c r="D39" s="122">
        <f>SUM(D35:D38)</f>
        <v>20000</v>
      </c>
      <c r="E39" s="35"/>
      <c r="F39" s="93"/>
      <c r="G39" s="84"/>
      <c r="H39" s="83"/>
      <c r="I39" s="123"/>
      <c r="J39" s="84"/>
      <c r="K39" s="83"/>
      <c r="L39" s="93"/>
      <c r="M39" s="85"/>
    </row>
    <row r="40" spans="1:13" s="8" customFormat="1" ht="21" customHeight="1" thickTop="1">
      <c r="A40" s="276" t="s">
        <v>26</v>
      </c>
      <c r="B40" s="126">
        <v>1</v>
      </c>
      <c r="C40" s="127" t="s">
        <v>74</v>
      </c>
      <c r="D40" s="128">
        <f t="shared" ref="D40:D46" si="0">F40+I40+L40</f>
        <v>150000</v>
      </c>
      <c r="E40" s="129" t="s">
        <v>110</v>
      </c>
      <c r="F40" s="130">
        <v>150000</v>
      </c>
      <c r="G40" s="131" t="s">
        <v>5</v>
      </c>
      <c r="H40" s="132"/>
      <c r="I40" s="130"/>
      <c r="J40" s="131" t="s">
        <v>5</v>
      </c>
      <c r="K40" s="132"/>
      <c r="L40" s="130"/>
      <c r="M40" s="133" t="s">
        <v>5</v>
      </c>
    </row>
    <row r="41" spans="1:13" s="8" customFormat="1" ht="21" customHeight="1">
      <c r="A41" s="277"/>
      <c r="B41" s="134">
        <v>2</v>
      </c>
      <c r="C41" s="114" t="s">
        <v>67</v>
      </c>
      <c r="D41" s="135">
        <f t="shared" si="0"/>
        <v>47000</v>
      </c>
      <c r="E41" s="108" t="s">
        <v>67</v>
      </c>
      <c r="F41" s="109">
        <v>28000</v>
      </c>
      <c r="G41" s="136" t="s">
        <v>5</v>
      </c>
      <c r="H41" s="111" t="s">
        <v>118</v>
      </c>
      <c r="I41" s="109">
        <v>19000</v>
      </c>
      <c r="J41" s="136" t="s">
        <v>5</v>
      </c>
      <c r="K41" s="111"/>
      <c r="L41" s="109"/>
      <c r="M41" s="112" t="s">
        <v>5</v>
      </c>
    </row>
    <row r="42" spans="1:13" s="8" customFormat="1" ht="21" customHeight="1">
      <c r="A42" s="277"/>
      <c r="B42" s="137">
        <v>3</v>
      </c>
      <c r="C42" s="114" t="s">
        <v>63</v>
      </c>
      <c r="D42" s="135">
        <f t="shared" si="0"/>
        <v>25000</v>
      </c>
      <c r="E42" s="108" t="s">
        <v>63</v>
      </c>
      <c r="F42" s="109">
        <v>25000</v>
      </c>
      <c r="G42" s="136" t="s">
        <v>5</v>
      </c>
      <c r="H42" s="111"/>
      <c r="I42" s="109"/>
      <c r="J42" s="136" t="s">
        <v>5</v>
      </c>
      <c r="K42" s="111"/>
      <c r="L42" s="109"/>
      <c r="M42" s="112" t="s">
        <v>5</v>
      </c>
    </row>
    <row r="43" spans="1:13" s="8" customFormat="1" ht="21" customHeight="1">
      <c r="A43" s="277"/>
      <c r="B43" s="137">
        <v>4</v>
      </c>
      <c r="C43" s="114" t="s">
        <v>64</v>
      </c>
      <c r="D43" s="135">
        <f t="shared" si="0"/>
        <v>25000</v>
      </c>
      <c r="E43" s="108" t="s">
        <v>111</v>
      </c>
      <c r="F43" s="109">
        <v>25000</v>
      </c>
      <c r="G43" s="136" t="s">
        <v>5</v>
      </c>
      <c r="H43" s="111"/>
      <c r="I43" s="109"/>
      <c r="J43" s="136" t="s">
        <v>5</v>
      </c>
      <c r="K43" s="111"/>
      <c r="L43" s="109"/>
      <c r="M43" s="112" t="s">
        <v>5</v>
      </c>
    </row>
    <row r="44" spans="1:13" s="8" customFormat="1" ht="21" customHeight="1">
      <c r="A44" s="277"/>
      <c r="B44" s="137">
        <v>5</v>
      </c>
      <c r="C44" s="138" t="s">
        <v>112</v>
      </c>
      <c r="D44" s="135">
        <f t="shared" si="0"/>
        <v>3000</v>
      </c>
      <c r="E44" s="108" t="s">
        <v>113</v>
      </c>
      <c r="F44" s="109">
        <v>1000</v>
      </c>
      <c r="G44" s="136" t="s">
        <v>5</v>
      </c>
      <c r="H44" s="111" t="s">
        <v>114</v>
      </c>
      <c r="I44" s="109">
        <v>1000</v>
      </c>
      <c r="J44" s="136" t="s">
        <v>5</v>
      </c>
      <c r="K44" s="111" t="s">
        <v>120</v>
      </c>
      <c r="L44" s="109">
        <v>1000</v>
      </c>
      <c r="M44" s="112" t="s">
        <v>5</v>
      </c>
    </row>
    <row r="45" spans="1:13" s="8" customFormat="1" ht="21" customHeight="1">
      <c r="A45" s="277"/>
      <c r="B45" s="137">
        <v>6</v>
      </c>
      <c r="C45" s="138" t="s">
        <v>65</v>
      </c>
      <c r="D45" s="135">
        <f t="shared" si="0"/>
        <v>133820</v>
      </c>
      <c r="E45" s="108" t="s">
        <v>65</v>
      </c>
      <c r="F45" s="109">
        <v>133820</v>
      </c>
      <c r="G45" s="136" t="s">
        <v>5</v>
      </c>
      <c r="H45" s="111"/>
      <c r="I45" s="109"/>
      <c r="J45" s="136" t="s">
        <v>5</v>
      </c>
      <c r="K45" s="111"/>
      <c r="L45" s="109"/>
      <c r="M45" s="112" t="s">
        <v>5</v>
      </c>
    </row>
    <row r="46" spans="1:13" s="8" customFormat="1" ht="21" customHeight="1" thickBot="1">
      <c r="A46" s="278"/>
      <c r="B46" s="139">
        <v>7</v>
      </c>
      <c r="C46" s="140" t="s">
        <v>26</v>
      </c>
      <c r="D46" s="141">
        <f t="shared" si="0"/>
        <v>0</v>
      </c>
      <c r="E46" s="117"/>
      <c r="F46" s="118"/>
      <c r="G46" s="142" t="s">
        <v>5</v>
      </c>
      <c r="H46" s="120"/>
      <c r="I46" s="118"/>
      <c r="J46" s="142" t="s">
        <v>5</v>
      </c>
      <c r="K46" s="120"/>
      <c r="L46" s="118"/>
      <c r="M46" s="121" t="s">
        <v>5</v>
      </c>
    </row>
    <row r="47" spans="1:13" s="8" customFormat="1" ht="25.5" customHeight="1" thickTop="1" thickBot="1">
      <c r="A47" s="264" t="s">
        <v>44</v>
      </c>
      <c r="B47" s="265"/>
      <c r="C47" s="266"/>
      <c r="D47" s="27">
        <f>SUM(D40:D46)</f>
        <v>383820</v>
      </c>
      <c r="E47" s="35"/>
      <c r="F47" s="93"/>
      <c r="G47" s="84"/>
      <c r="H47" s="83"/>
      <c r="I47" s="123"/>
      <c r="J47" s="84"/>
      <c r="K47" s="83"/>
      <c r="L47" s="93"/>
      <c r="M47" s="85"/>
    </row>
    <row r="48" spans="1:13" ht="36" customHeight="1" thickTop="1" thickBot="1">
      <c r="A48" s="261" t="s">
        <v>45</v>
      </c>
      <c r="B48" s="262"/>
      <c r="C48" s="262"/>
      <c r="D48" s="147">
        <f>D33+D39+D47</f>
        <v>2015820</v>
      </c>
      <c r="E48" s="146"/>
      <c r="F48" s="124"/>
      <c r="G48" s="89"/>
      <c r="H48" s="88"/>
      <c r="I48" s="124"/>
      <c r="J48" s="89"/>
      <c r="K48" s="88"/>
      <c r="L48" s="124"/>
      <c r="M48" s="90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  <mergeCell ref="B20:B21"/>
    <mergeCell ref="B11:B12"/>
    <mergeCell ref="C11:C12"/>
    <mergeCell ref="C13:C14"/>
    <mergeCell ref="C15:C16"/>
    <mergeCell ref="A17:C17"/>
    <mergeCell ref="B18:B19"/>
    <mergeCell ref="C18:C19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9370078740157483" right="0.19685039370078741" top="0.39370078740157483" bottom="0.23622047244094491" header="0.31496062992125984" footer="0.19685039370078741"/>
  <pageSetup paperSize="9" scale="95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2020-03-06T07:23:31Z</dcterms:created>
  <dcterms:modified xsi:type="dcterms:W3CDTF">2025-04-11T05:46:56Z</dcterms:modified>
</cp:coreProperties>
</file>