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 firstSheet="1" activeTab="3"/>
  </bookViews>
  <sheets>
    <sheet name="収入の部（入力用）" sheetId="1" r:id="rId1"/>
    <sheet name="支出の部（入力用）" sheetId="2" r:id="rId2"/>
    <sheet name="収入の部（記入例）" sheetId="5" r:id="rId3"/>
    <sheet name="支出の部（記入例）" sheetId="3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'収入の部（入力用）'!$A$1:$AD$38</definedName>
  </definedNames>
  <calcPr calcId="162913"/>
</workbook>
</file>

<file path=xl/calcChain.xml><?xml version="1.0" encoding="utf-8"?>
<calcChain xmlns="http://schemas.openxmlformats.org/spreadsheetml/2006/main">
  <c r="F45" i="3" l="1"/>
  <c r="D33" i="3"/>
  <c r="D48" i="3"/>
  <c r="D37" i="3" l="1"/>
  <c r="D39" i="2" l="1"/>
  <c r="D38" i="2"/>
  <c r="D37" i="2"/>
  <c r="D36" i="2"/>
  <c r="D35" i="2"/>
  <c r="D33" i="2"/>
  <c r="D32" i="2"/>
  <c r="D30" i="2"/>
  <c r="D28" i="2"/>
  <c r="D26" i="2"/>
  <c r="D22" i="2"/>
  <c r="D20" i="2"/>
  <c r="D18" i="2"/>
  <c r="D17" i="2"/>
  <c r="D15" i="2"/>
  <c r="D13" i="2"/>
  <c r="D11" i="2"/>
  <c r="D9" i="2"/>
  <c r="D7" i="2"/>
  <c r="D5" i="2"/>
  <c r="D3" i="2"/>
  <c r="C15" i="1"/>
  <c r="C14" i="1"/>
  <c r="C9" i="1"/>
  <c r="AA25" i="5"/>
  <c r="I25" i="5"/>
  <c r="D24" i="5"/>
  <c r="AB24" i="5"/>
  <c r="C24" i="5"/>
  <c r="D3" i="3"/>
  <c r="D5" i="3"/>
  <c r="D7" i="3"/>
  <c r="D9" i="3"/>
  <c r="D11" i="3"/>
  <c r="D13" i="3"/>
  <c r="D17" i="3"/>
  <c r="D15" i="3"/>
  <c r="D18" i="3"/>
  <c r="D20" i="3"/>
  <c r="D32" i="3"/>
  <c r="D22" i="3"/>
  <c r="D24" i="3"/>
  <c r="D26" i="3"/>
  <c r="D28" i="3"/>
  <c r="D30" i="3"/>
  <c r="C9" i="5"/>
  <c r="AH12" i="5"/>
  <c r="C11" i="5" s="1"/>
  <c r="C39" i="5" s="1"/>
  <c r="C14" i="5"/>
  <c r="C15" i="5"/>
  <c r="C18" i="5"/>
  <c r="C20" i="5"/>
  <c r="C22" i="5"/>
  <c r="C27" i="5"/>
  <c r="C29" i="5"/>
  <c r="C31" i="5"/>
  <c r="C33" i="5"/>
  <c r="C35" i="5"/>
  <c r="C37" i="5"/>
  <c r="D35" i="3"/>
  <c r="D39" i="3"/>
  <c r="D36" i="3"/>
  <c r="D38" i="3"/>
  <c r="D40" i="3"/>
  <c r="D41" i="3"/>
  <c r="D42" i="3"/>
  <c r="D43" i="3"/>
  <c r="D44" i="3"/>
  <c r="D46" i="3"/>
  <c r="D46" i="2"/>
  <c r="D44" i="2"/>
  <c r="D43" i="2"/>
  <c r="D42" i="2"/>
  <c r="D41" i="2"/>
  <c r="D40" i="2"/>
  <c r="D24" i="2"/>
  <c r="AH12" i="1"/>
  <c r="C26" i="1"/>
  <c r="C28" i="1"/>
  <c r="C30" i="1"/>
  <c r="C32" i="1"/>
  <c r="C34" i="1"/>
  <c r="C36" i="1"/>
  <c r="N13" i="1"/>
  <c r="AH13" i="1" s="1"/>
  <c r="N13" i="5"/>
  <c r="AH13" i="5"/>
  <c r="C11" i="1" l="1"/>
  <c r="C38" i="1" s="1"/>
  <c r="D48" i="2" s="1"/>
  <c r="D45" i="2" s="1"/>
  <c r="D47" i="2" s="1"/>
  <c r="D45" i="3"/>
  <c r="D47" i="3" s="1"/>
</calcChain>
</file>

<file path=xl/comments1.xml><?xml version="1.0" encoding="utf-8"?>
<comments xmlns="http://schemas.openxmlformats.org/spreadsheetml/2006/main">
  <authors>
    <author>作成者</author>
  </authors>
  <commentList>
    <comment ref="S5" authorId="0" shapeId="0">
      <text>
        <r>
          <rPr>
            <sz val="9"/>
            <color indexed="81"/>
            <rFont val="MS P ゴシック"/>
            <family val="3"/>
            <charset val="128"/>
          </rPr>
          <t>自治町内会名を入力してください。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6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6" authorId="0" shapeId="0">
      <text>
        <r>
          <rPr>
            <sz val="9"/>
            <color indexed="81"/>
            <rFont val="MS P ゴシック"/>
            <family val="3"/>
            <charset val="128"/>
          </rPr>
          <t>必ず令和４年度決算書の繰越金と一致させてください。</t>
        </r>
      </text>
    </comment>
    <comment ref="I36" authorId="0" shapeId="0">
      <text>
        <r>
          <rPr>
            <sz val="9"/>
            <color indexed="81"/>
            <rFont val="MS P ゴシック"/>
            <family val="3"/>
            <charset val="128"/>
          </rPr>
          <t>必ず令和４年度決算書の繰越金と一致させてください。</t>
        </r>
      </text>
    </comment>
    <comment ref="C38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5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自動計算されます。
※入力不要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
※必ず収入合計の金額と一致させてください。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防犯灯数を入力してください。提出する年の4月分の領収書と内訳票（1灯の場合は不要）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公園愛護会の謝金を受けている場合は、公園名を記入してください。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前年度年度決算書の繰越金と一致させてください。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収入の部「２補助金」の欄に記載のもの（地活補助金以外）がすべて記入されているか確認してください。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>収入合計と同額となります。</t>
        </r>
      </text>
    </comment>
  </commentList>
</comments>
</file>

<file path=xl/sharedStrings.xml><?xml version="1.0" encoding="utf-8"?>
<sst xmlns="http://schemas.openxmlformats.org/spreadsheetml/2006/main" count="568" uniqueCount="158">
  <si>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</si>
  <si>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</si>
  <si>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</si>
  <si>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</si>
  <si>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</si>
  <si>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</si>
  <si>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</si>
  <si>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</si>
  <si>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</si>
  <si>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</si>
  <si>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</si>
  <si>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</si>
  <si>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A</t>
    <phoneticPr fontId="2"/>
  </si>
  <si>
    <t>=</t>
    <phoneticPr fontId="2"/>
  </si>
  <si>
    <t>活動費（事務費・事業費）</t>
    <rPh sb="0" eb="2">
      <t>カツドウ</t>
    </rPh>
    <rPh sb="2" eb="3">
      <t>ヒ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</si>
  <si>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</si>
  <si>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</si>
  <si>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</si>
  <si>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</si>
  <si>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</si>
  <si>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</si>
  <si>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</si>
  <si>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</si>
  <si>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</si>
  <si>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</si>
  <si>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</si>
  <si>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</si>
  <si>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</si>
  <si>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</si>
  <si>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</si>
  <si>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</si>
  <si>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</si>
  <si>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</si>
  <si>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</si>
  <si>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</si>
  <si>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</si>
  <si>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</si>
  <si>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</si>
  <si>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</si>
  <si>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</si>
  <si>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</si>
  <si>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</si>
  <si>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</si>
  <si>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</si>
  <si>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</si>
  <si>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</si>
  <si>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</si>
  <si>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</si>
  <si>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</si>
  <si>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</si>
  <si>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</si>
  <si>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</si>
  <si>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</si>
  <si>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Ａ</t>
    <phoneticPr fontId="2"/>
  </si>
  <si>
    <t>（会費会員＋減免会員）</t>
    <phoneticPr fontId="2"/>
  </si>
  <si>
    <t>Ｂ</t>
    <phoneticPr fontId="2"/>
  </si>
  <si>
    <t>B</t>
    <phoneticPr fontId="2"/>
  </si>
  <si>
    <t>=</t>
    <phoneticPr fontId="2"/>
  </si>
  <si>
    <t>）</t>
    <phoneticPr fontId="2"/>
  </si>
  <si>
    <t>×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</si>
  <si>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</si>
  <si>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</si>
  <si>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</si>
  <si>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</si>
  <si>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</si>
  <si>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</si>
  <si>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</si>
  <si>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</si>
  <si>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</si>
  <si>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</si>
  <si>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</si>
  <si>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</si>
  <si>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</si>
  <si>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</si>
  <si>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</si>
  <si>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</si>
  <si>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</si>
  <si>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</si>
  <si>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交際費</t>
    <rPh sb="0" eb="3">
      <t>コウサイヒ</t>
    </rPh>
    <phoneticPr fontId="2"/>
  </si>
  <si>
    <t>次のＡとＢを比較して低い方の金額が補助金額となります。</t>
    <rPh sb="0" eb="1">
      <t>ツギ</t>
    </rPh>
    <rPh sb="6" eb="8">
      <t>ヒカク</t>
    </rPh>
    <rPh sb="10" eb="11">
      <t>ヒク</t>
    </rPh>
    <rPh sb="12" eb="13">
      <t>ホウ</t>
    </rPh>
    <rPh sb="14" eb="16">
      <t>キンガク</t>
    </rPh>
    <rPh sb="17" eb="20">
      <t>ホジョキン</t>
    </rPh>
    <rPh sb="20" eb="21">
      <t>ガク</t>
    </rPh>
    <phoneticPr fontId="2"/>
  </si>
  <si>
    <t>会館建設・修繕積立金</t>
    <phoneticPr fontId="2"/>
  </si>
  <si>
    <t>Ａ</t>
    <phoneticPr fontId="2"/>
  </si>
  <si>
    <t>Ｂ</t>
    <phoneticPr fontId="2"/>
  </si>
  <si>
    <t>B</t>
    <phoneticPr fontId="2"/>
  </si>
  <si>
    <t>=</t>
    <phoneticPr fontId="2"/>
  </si>
  <si>
    <t>＝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</si>
  <si>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</si>
  <si>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</si>
  <si>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</si>
  <si>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</si>
  <si>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</si>
  <si>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</si>
  <si>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</si>
  <si>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</si>
  <si>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</si>
  <si>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</si>
  <si>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</si>
  <si>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</si>
  <si>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</si>
  <si>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</si>
  <si>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</si>
  <si>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</si>
  <si>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</si>
  <si>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</si>
  <si>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</si>
  <si>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</si>
  <si>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</si>
  <si>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</si>
  <si>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</si>
  <si>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</si>
  <si>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</si>
  <si>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</si>
  <si>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</si>
  <si>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</si>
  <si>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</si>
  <si>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</si>
  <si>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</si>
  <si>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</si>
  <si>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</si>
  <si>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</si>
  <si>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</si>
  <si>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</si>
  <si>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</si>
  <si>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</si>
  <si>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</si>
  <si>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</si>
  <si>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</si>
  <si>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rPh sb="4" eb="6">
      <t>ボキン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</si>
  <si>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</si>
  <si>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</si>
  <si>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</si>
  <si>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クバ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</si>
  <si>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</si>
  <si>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</si>
  <si>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</si>
  <si>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</si>
  <si>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</si>
  <si>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</si>
  <si>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</si>
  <si>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</si>
  <si>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</si>
  <si>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</si>
  <si>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年度 収支予算書</t>
    <rPh sb="8" eb="10">
      <t>シュウシ</t>
    </rPh>
    <rPh sb="12" eb="13">
      <t>ショ</t>
    </rPh>
    <phoneticPr fontId="2"/>
  </si>
  <si>
    <t>神奈川区</t>
    <rPh sb="0" eb="4">
      <t>カナガワク</t>
    </rPh>
    <phoneticPr fontId="2"/>
  </si>
  <si>
    <t>　</t>
    <phoneticPr fontId="2"/>
  </si>
  <si>
    <t>自治会町内会　</t>
    <phoneticPr fontId="2"/>
  </si>
  <si>
    <t>前年度からの繰入金</t>
    <phoneticPr fontId="2"/>
  </si>
  <si>
    <t>次年度への繰越金</t>
    <rPh sb="0" eb="3">
      <t>ジネンド</t>
    </rPh>
    <rPh sb="5" eb="8">
      <t>クリコシキン</t>
    </rPh>
    <phoneticPr fontId="2"/>
  </si>
  <si>
    <t>※支出合計額は必ず収入合計と一致します。</t>
    <rPh sb="1" eb="3">
      <t>シシュツ</t>
    </rPh>
    <rPh sb="3" eb="6">
      <t>ゴウケイガク</t>
    </rPh>
    <rPh sb="7" eb="8">
      <t>カナラ</t>
    </rPh>
    <rPh sb="9" eb="13">
      <t>シュウニュウゴウケイ</t>
    </rPh>
    <rPh sb="14" eb="16">
      <t>イッチ</t>
    </rPh>
    <phoneticPr fontId="2"/>
  </si>
  <si>
    <t>上半期入金額</t>
    <rPh sb="0" eb="3">
      <t>カミハンキ</t>
    </rPh>
    <rPh sb="3" eb="6">
      <t>ニュウキンガク</t>
    </rPh>
    <phoneticPr fontId="2"/>
  </si>
  <si>
    <t>下半期入金額</t>
    <rPh sb="0" eb="3">
      <t>シモハンキ</t>
    </rPh>
    <rPh sb="3" eb="6">
      <t>ニュウキンガク</t>
    </rPh>
    <phoneticPr fontId="2"/>
  </si>
  <si>
    <t>円</t>
    <rPh sb="0" eb="1">
      <t>エン</t>
    </rPh>
    <phoneticPr fontId="2"/>
  </si>
  <si>
    <t>記入例</t>
    <rPh sb="0" eb="3">
      <t>キニュウレイ</t>
    </rPh>
    <phoneticPr fontId="2"/>
  </si>
  <si>
    <t>公園愛護会</t>
    <rPh sb="0" eb="5">
      <t>コウエンアイゴカイ</t>
    </rPh>
    <phoneticPr fontId="2"/>
  </si>
  <si>
    <t>反町公園</t>
    <rPh sb="0" eb="4">
      <t>タンマチコウエン</t>
    </rPh>
    <phoneticPr fontId="2"/>
  </si>
  <si>
    <t>清掃活動</t>
    <rPh sb="0" eb="4">
      <t>セイソウカツドウ</t>
    </rPh>
    <phoneticPr fontId="2"/>
  </si>
  <si>
    <t>○会計年度　　自 　2025年４月１日～至 　2026年３月31日</t>
    <phoneticPr fontId="2"/>
  </si>
  <si>
    <t>　　　令和7年度 収支予算書</t>
    <rPh sb="3" eb="5">
      <t>レイワ</t>
    </rPh>
    <rPh sb="9" eb="11">
      <t>シュウシ</t>
    </rPh>
    <rPh sb="13" eb="1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</si>
</sst>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8" fontId="10" fillId="0" borderId="6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8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1" fillId="0" borderId="0" xfId="1" applyFont="1" applyAlignment="1">
      <alignment vertical="center" wrapText="1"/>
    </xf>
    <xf numFmtId="38" fontId="10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76" fontId="1" fillId="0" borderId="15" xfId="1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20" xfId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176" fontId="1" fillId="0" borderId="23" xfId="1" applyNumberFormat="1" applyFill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38" fontId="10" fillId="0" borderId="28" xfId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76" fontId="1" fillId="0" borderId="21" xfId="1" applyNumberForma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176" fontId="1" fillId="0" borderId="30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176" fontId="1" fillId="0" borderId="31" xfId="1" applyNumberFormat="1" applyFill="1" applyBorder="1" applyAlignment="1">
      <alignment vertical="center"/>
    </xf>
    <xf numFmtId="38" fontId="10" fillId="0" borderId="27" xfId="1" applyFont="1" applyFill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176" fontId="14" fillId="0" borderId="32" xfId="1" applyNumberFormat="1" applyFont="1" applyFill="1" applyBorder="1" applyAlignment="1">
      <alignment vertical="center"/>
    </xf>
    <xf numFmtId="38" fontId="10" fillId="0" borderId="25" xfId="1" applyFont="1" applyBorder="1"/>
    <xf numFmtId="0" fontId="12" fillId="0" borderId="25" xfId="0" applyFont="1" applyBorder="1"/>
    <xf numFmtId="0" fontId="10" fillId="0" borderId="25" xfId="0" applyFont="1" applyBorder="1"/>
    <xf numFmtId="0" fontId="10" fillId="0" borderId="26" xfId="0" applyFont="1" applyBorder="1"/>
    <xf numFmtId="0" fontId="15" fillId="0" borderId="0" xfId="0" applyFont="1"/>
    <xf numFmtId="0" fontId="10" fillId="0" borderId="7" xfId="0" applyFont="1" applyFill="1" applyBorder="1" applyAlignment="1">
      <alignment vertical="center" shrinkToFi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176" fontId="1" fillId="0" borderId="33" xfId="1" applyNumberFormat="1" applyFill="1" applyBorder="1" applyAlignment="1">
      <alignment vertical="center"/>
    </xf>
    <xf numFmtId="177" fontId="0" fillId="0" borderId="34" xfId="0" applyNumberFormat="1" applyBorder="1" applyAlignment="1">
      <alignment horizontal="right" vertical="center"/>
    </xf>
    <xf numFmtId="0" fontId="10" fillId="2" borderId="35" xfId="0" applyFont="1" applyFill="1" applyBorder="1" applyAlignment="1">
      <alignment vertical="center" shrinkToFit="1"/>
    </xf>
    <xf numFmtId="38" fontId="9" fillId="3" borderId="36" xfId="1" applyFont="1" applyFill="1" applyBorder="1" applyAlignment="1">
      <alignment vertical="center" shrinkToFit="1"/>
    </xf>
    <xf numFmtId="0" fontId="12" fillId="0" borderId="36" xfId="0" applyFont="1" applyBorder="1" applyAlignment="1">
      <alignment horizontal="center" vertical="center"/>
    </xf>
    <xf numFmtId="0" fontId="10" fillId="2" borderId="36" xfId="0" applyFont="1" applyFill="1" applyBorder="1" applyAlignment="1">
      <alignment vertical="center" shrinkToFit="1"/>
    </xf>
    <xf numFmtId="0" fontId="12" fillId="0" borderId="37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38" fontId="9" fillId="3" borderId="12" xfId="1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176" fontId="1" fillId="0" borderId="39" xfId="1" applyNumberFormat="1" applyFont="1" applyFill="1" applyBorder="1" applyAlignment="1">
      <alignment vertical="center"/>
    </xf>
    <xf numFmtId="0" fontId="10" fillId="2" borderId="40" xfId="0" applyFont="1" applyFill="1" applyBorder="1" applyAlignment="1">
      <alignment vertical="center" shrinkToFit="1"/>
    </xf>
    <xf numFmtId="38" fontId="9" fillId="3" borderId="41" xfId="1" applyFont="1" applyFill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10" fillId="2" borderId="41" xfId="0" applyFont="1" applyFill="1" applyBorder="1" applyAlignment="1">
      <alignment vertical="center" shrinkToFit="1"/>
    </xf>
    <xf numFmtId="0" fontId="12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176" fontId="1" fillId="0" borderId="43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0" fillId="0" borderId="44" xfId="0" applyFill="1" applyBorder="1" applyAlignment="1">
      <alignment horizontal="center" vertical="center" textRotation="255"/>
    </xf>
    <xf numFmtId="0" fontId="0" fillId="0" borderId="44" xfId="0" applyFill="1" applyBorder="1" applyAlignment="1">
      <alignment vertical="center" wrapText="1"/>
    </xf>
    <xf numFmtId="176" fontId="1" fillId="0" borderId="44" xfId="1" applyNumberFormat="1" applyFill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3" borderId="46" xfId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vertical="center" shrinkToFit="1"/>
    </xf>
    <xf numFmtId="0" fontId="12" fillId="0" borderId="47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textRotation="255"/>
    </xf>
    <xf numFmtId="176" fontId="1" fillId="0" borderId="39" xfId="1" applyNumberForma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textRotation="255"/>
    </xf>
    <xf numFmtId="0" fontId="0" fillId="0" borderId="39" xfId="0" applyFill="1" applyBorder="1" applyAlignment="1">
      <alignment vertical="center"/>
    </xf>
    <xf numFmtId="0" fontId="0" fillId="0" borderId="43" xfId="0" applyBorder="1" applyAlignment="1">
      <alignment horizontal="center" vertical="center" textRotation="255"/>
    </xf>
    <xf numFmtId="0" fontId="0" fillId="0" borderId="43" xfId="0" applyFill="1" applyBorder="1" applyAlignment="1">
      <alignment vertical="center"/>
    </xf>
    <xf numFmtId="176" fontId="1" fillId="0" borderId="43" xfId="1" applyNumberFormat="1" applyFill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0" fontId="10" fillId="2" borderId="48" xfId="0" applyFont="1" applyFill="1" applyBorder="1" applyAlignment="1">
      <alignment vertical="center" shrinkToFit="1"/>
    </xf>
    <xf numFmtId="38" fontId="9" fillId="3" borderId="2" xfId="1" applyFont="1" applyFill="1" applyBorder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shrinkToFit="1"/>
    </xf>
    <xf numFmtId="0" fontId="0" fillId="0" borderId="4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176" fontId="0" fillId="0" borderId="27" xfId="1" applyNumberFormat="1" applyFont="1" applyFill="1" applyBorder="1" applyAlignment="1">
      <alignment vertical="center"/>
    </xf>
    <xf numFmtId="176" fontId="0" fillId="0" borderId="23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0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vertical="center" wrapText="1"/>
    </xf>
    <xf numFmtId="176" fontId="0" fillId="0" borderId="44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39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0" fillId="0" borderId="3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 shrinkToFit="1"/>
    </xf>
    <xf numFmtId="0" fontId="3" fillId="0" borderId="8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0" fillId="2" borderId="0" xfId="0" applyFont="1" applyFill="1" applyBorder="1" applyAlignment="1">
      <alignment vertical="center" shrinkToFit="1"/>
    </xf>
    <xf numFmtId="38" fontId="9" fillId="0" borderId="7" xfId="1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0" borderId="67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/>
    </xf>
    <xf numFmtId="38" fontId="9" fillId="3" borderId="4" xfId="1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176" fontId="1" fillId="0" borderId="15" xfId="1" applyNumberFormat="1" applyFont="1" applyFill="1" applyBorder="1" applyAlignment="1">
      <alignment vertical="center"/>
    </xf>
    <xf numFmtId="176" fontId="1" fillId="0" borderId="55" xfId="1" applyNumberFormat="1" applyFont="1" applyFill="1" applyBorder="1" applyAlignment="1">
      <alignment vertical="center"/>
    </xf>
    <xf numFmtId="0" fontId="10" fillId="2" borderId="73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176" fontId="1" fillId="0" borderId="15" xfId="1" applyNumberFormat="1" applyFont="1" applyBorder="1" applyAlignment="1">
      <alignment vertical="center"/>
    </xf>
    <xf numFmtId="0" fontId="0" fillId="0" borderId="72" xfId="0" applyBorder="1" applyAlignment="1">
      <alignment vertical="center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7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6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69" xfId="0" applyBorder="1" applyAlignment="1"/>
    <xf numFmtId="0" fontId="8" fillId="0" borderId="61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53" xfId="0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1" xfId="1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9" fillId="3" borderId="1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4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textRotation="255" wrapText="1"/>
    </xf>
    <xf numFmtId="0" fontId="1" fillId="0" borderId="51" xfId="0" applyFont="1" applyFill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176" fontId="1" fillId="0" borderId="54" xfId="1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38" fontId="9" fillId="0" borderId="12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center" vertical="center" shrinkToFit="1"/>
    </xf>
    <xf numFmtId="38" fontId="9" fillId="0" borderId="4" xfId="1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textRotation="255" wrapText="1"/>
    </xf>
    <xf numFmtId="0" fontId="0" fillId="0" borderId="80" xfId="0" applyBorder="1" applyAlignment="1">
      <alignment vertical="center" textRotation="255" wrapText="1"/>
    </xf>
    <xf numFmtId="0" fontId="0" fillId="0" borderId="53" xfId="0" applyBorder="1" applyAlignment="1">
      <alignment vertical="center" textRotation="255" wrapText="1"/>
    </xf>
    <xf numFmtId="0" fontId="0" fillId="0" borderId="14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31" xfId="0" applyBorder="1" applyAlignment="1">
      <alignment vertical="center" textRotation="255" wrapText="1"/>
    </xf>
    <xf numFmtId="0" fontId="0" fillId="0" borderId="31" xfId="0" applyBorder="1" applyAlignment="1">
      <alignment vertical="center" wrapText="1"/>
    </xf>
    <xf numFmtId="0" fontId="0" fillId="0" borderId="58" xfId="0" applyBorder="1" applyAlignment="1">
      <alignment horizontal="center" vertical="center" textRotation="255" wrapText="1"/>
    </xf>
    <xf numFmtId="0" fontId="0" fillId="0" borderId="0" xfId="0" applyAlignment="1">
      <alignment horizontal="left" vertical="center" wrapText="1"/>
    </xf>
    <xf numFmtId="0" fontId="0" fillId="0" borderId="71" xfId="0" applyBorder="1" applyAlignment="1">
      <alignment vertical="center" textRotation="255" wrapText="1"/>
    </xf>
    <xf numFmtId="0" fontId="0" fillId="0" borderId="71" xfId="0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76" fontId="1" fillId="0" borderId="14" xfId="1" applyNumberForma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176" fontId="1" fillId="0" borderId="80" xfId="1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76" fontId="1" fillId="0" borderId="71" xfId="1" applyNumberFormat="1" applyBorder="1" applyAlignment="1">
      <alignment vertical="center"/>
    </xf>
    <xf numFmtId="176" fontId="1" fillId="0" borderId="31" xfId="1" applyNumberForma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38" fontId="10" fillId="0" borderId="24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0" xfId="0" applyBorder="1" applyAlignment="1">
      <alignment vertical="center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textRotation="255" wrapText="1"/>
    </xf>
    <xf numFmtId="0" fontId="0" fillId="0" borderId="51" xfId="0" applyFill="1" applyBorder="1" applyAlignment="1">
      <alignment horizontal="center" vertical="center" textRotation="255" wrapText="1"/>
    </xf>
    <xf numFmtId="0" fontId="0" fillId="0" borderId="58" xfId="0" applyFill="1" applyBorder="1" applyAlignment="1">
      <alignment horizontal="center" vertical="center" textRotation="255" wrapText="1"/>
    </xf>
    <xf numFmtId="0" fontId="1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0" fillId="0" borderId="0" xfId="0" applyBorder="1" applyAlignment="1">
      <alignment vertical="center" shrinkToFit="1"/>
    </xf>
    <xf numFmtId="0" fontId="0" fillId="0" borderId="77" xfId="0" applyBorder="1" applyAlignment="1">
      <alignment horizontal="center" vertical="center"/>
    </xf>
    <xf numFmtId="176" fontId="0" fillId="0" borderId="14" xfId="1" applyNumberFormat="1" applyFont="1" applyBorder="1" applyAlignment="1">
      <alignment vertical="center"/>
    </xf>
    <xf numFmtId="176" fontId="0" fillId="0" borderId="80" xfId="1" applyNumberFormat="1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176" fontId="0" fillId="0" borderId="31" xfId="1" applyNumberFormat="1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0" fontId="0" fillId="0" borderId="71" xfId="0" applyFont="1" applyBorder="1" applyAlignment="1">
      <alignment vertical="center" textRotation="255" wrapText="1"/>
    </xf>
    <xf numFmtId="0" fontId="0" fillId="0" borderId="53" xfId="0" applyFont="1" applyBorder="1" applyAlignment="1">
      <alignment vertical="center" textRotation="255" wrapText="1"/>
    </xf>
    <xf numFmtId="0" fontId="0" fillId="0" borderId="71" xfId="0" applyFont="1" applyBorder="1" applyAlignment="1">
      <alignment vertical="center" wrapText="1"/>
    </xf>
    <xf numFmtId="0" fontId="0" fillId="0" borderId="14" xfId="0" applyFont="1" applyBorder="1" applyAlignment="1">
      <alignment vertical="center" textRotation="255" wrapText="1"/>
    </xf>
    <xf numFmtId="0" fontId="0" fillId="0" borderId="62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textRotation="255" wrapTex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30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176" fontId="0" fillId="0" borderId="71" xfId="1" applyNumberFormat="1" applyFont="1" applyBorder="1" applyAlignment="1">
      <alignment vertical="center"/>
    </xf>
    <xf numFmtId="0" fontId="0" fillId="0" borderId="80" xfId="0" applyFont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textRotation="255" wrapText="1"/>
    </xf>
    <xf numFmtId="0" fontId="0" fillId="0" borderId="31" xfId="0" applyFont="1" applyBorder="1" applyAlignment="1">
      <alignment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51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  <xf numFmtId="0" fontId="0" fillId="0" borderId="3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77" fontId="0" fillId="0" borderId="88" xfId="0" applyNumberFormat="1" applyFont="1" applyBorder="1" applyAlignment="1">
      <alignment horizontal="right" vertical="center"/>
    </xf>
    <xf numFmtId="176" fontId="0" fillId="0" borderId="49" xfId="1" applyNumberFormat="1" applyFont="1" applyFill="1" applyBorder="1" applyAlignment="1">
      <alignment vertical="center"/>
    </xf>
    <xf numFmtId="176" fontId="0" fillId="0" borderId="89" xfId="1" applyNumberFormat="1" applyFont="1" applyFill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0" fillId="0" borderId="92" xfId="0" applyFont="1" applyFill="1" applyBorder="1" applyAlignment="1">
      <alignment vertical="center" wrapText="1"/>
    </xf>
    <xf numFmtId="0" fontId="0" fillId="0" borderId="93" xfId="0" applyFont="1" applyBorder="1" applyAlignment="1">
      <alignment vertical="center" wrapText="1"/>
    </xf>
    <xf numFmtId="38" fontId="16" fillId="0" borderId="25" xfId="1" applyFont="1" applyBorder="1"/>
    <xf numFmtId="176" fontId="14" fillId="0" borderId="90" xfId="1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54" xfId="0" applyBorder="1" applyAlignment="1">
      <alignment vertical="center"/>
    </xf>
    <xf numFmtId="176" fontId="1" fillId="0" borderId="94" xfId="1" applyNumberFormat="1" applyFont="1" applyBorder="1" applyAlignment="1">
      <alignment vertical="center"/>
    </xf>
    <xf numFmtId="0" fontId="0" fillId="0" borderId="95" xfId="0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 shrinkToFit="1"/>
    </xf>
    <xf numFmtId="0" fontId="10" fillId="0" borderId="7" xfId="0" applyFont="1" applyBorder="1" applyAlignment="1">
      <alignment vertical="center"/>
    </xf>
    <xf numFmtId="0" fontId="10" fillId="2" borderId="16" xfId="0" applyFont="1" applyFill="1" applyBorder="1" applyAlignment="1">
      <alignment vertical="center" shrinkToFit="1"/>
    </xf>
    <xf numFmtId="0" fontId="10" fillId="2" borderId="96" xfId="0" applyFont="1" applyFill="1" applyBorder="1" applyAlignment="1">
      <alignment vertical="center" shrinkToFit="1"/>
    </xf>
    <xf numFmtId="0" fontId="10" fillId="2" borderId="97" xfId="0" applyFont="1" applyFill="1" applyBorder="1" applyAlignment="1">
      <alignment vertical="center" shrinkToFit="1"/>
    </xf>
    <xf numFmtId="0" fontId="10" fillId="2" borderId="98" xfId="0" applyFont="1" applyFill="1" applyBorder="1" applyAlignment="1">
      <alignment vertical="center" shrinkToFit="1"/>
    </xf>
    <xf numFmtId="0" fontId="10" fillId="2" borderId="99" xfId="0" applyFont="1" applyFill="1" applyBorder="1" applyAlignment="1">
      <alignment vertical="center" shrinkToFit="1"/>
    </xf>
    <xf numFmtId="0" fontId="10" fillId="2" borderId="100" xfId="0" applyFont="1" applyFill="1" applyBorder="1" applyAlignment="1">
      <alignment vertical="center" shrinkToFit="1"/>
    </xf>
    <xf numFmtId="0" fontId="10" fillId="2" borderId="101" xfId="0" applyFont="1" applyFill="1" applyBorder="1" applyAlignment="1">
      <alignment vertical="center" shrinkToFit="1"/>
    </xf>
    <xf numFmtId="0" fontId="9" fillId="3" borderId="102" xfId="0" applyFont="1" applyFill="1" applyBorder="1" applyAlignment="1">
      <alignment vertical="center"/>
    </xf>
    <xf numFmtId="0" fontId="9" fillId="3" borderId="10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80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showZeros="0" view="pageBreakPreview" topLeftCell="A31" zoomScaleNormal="100" zoomScaleSheetLayoutView="100" workbookViewId="0">
      <selection activeCell="E13" sqref="E13:M13"/>
    </sheetView>
  </sheetViews>
  <sheetFormatPr defaultRowHeight="13.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33" width="2.375" customWidth="1"/>
    <col min="35" max="35" width="9.875" bestFit="1" customWidth="1"/>
  </cols>
  <sheetData>
    <row r="1" spans="1:35" ht="24" customHeight="1" thickTop="1" thickBot="1">
      <c r="A1" s="1"/>
      <c r="B1" s="2"/>
      <c r="C1" s="3"/>
      <c r="D1" s="4"/>
      <c r="Q1" s="201" t="s">
        <v>0</v>
      </c>
      <c r="R1" s="202"/>
      <c r="S1" s="202"/>
      <c r="T1" s="202"/>
      <c r="U1" s="202"/>
      <c r="V1" s="202"/>
      <c r="W1" s="202"/>
      <c r="X1" s="202" t="s">
        <v>1</v>
      </c>
      <c r="Y1" s="202"/>
      <c r="Z1" s="202"/>
      <c r="AA1" s="202"/>
      <c r="AB1" s="202"/>
      <c r="AC1" s="202"/>
      <c r="AD1" s="203"/>
    </row>
    <row r="2" spans="1:35" ht="30" customHeight="1" thickBot="1">
      <c r="A2" s="1"/>
      <c r="B2" s="2"/>
      <c r="C2" s="3"/>
      <c r="D2" s="4"/>
      <c r="Q2" s="204" t="s">
        <v>143</v>
      </c>
      <c r="R2" s="205"/>
      <c r="S2" s="205"/>
      <c r="T2" s="205"/>
      <c r="U2" s="205"/>
      <c r="V2" s="205"/>
      <c r="W2" s="205"/>
      <c r="X2" s="206"/>
      <c r="Y2" s="206"/>
      <c r="Z2" s="206"/>
      <c r="AA2" s="206"/>
      <c r="AB2" s="206"/>
      <c r="AC2" s="206"/>
      <c r="AD2" s="207"/>
    </row>
    <row r="3" spans="1:35" ht="24" customHeight="1" thickTop="1">
      <c r="A3" s="5"/>
      <c r="B3" s="1"/>
      <c r="C3" s="3"/>
      <c r="D3" s="4"/>
    </row>
    <row r="4" spans="1:35" ht="22.5" customHeight="1">
      <c r="A4" s="224" t="s">
        <v>157</v>
      </c>
      <c r="B4" s="225"/>
      <c r="C4" s="225"/>
      <c r="D4" s="22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</row>
    <row r="5" spans="1:35" ht="22.5" customHeight="1">
      <c r="A5" s="196" t="s">
        <v>144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305"/>
      <c r="T5" s="305"/>
      <c r="U5" s="305"/>
      <c r="V5" s="305"/>
      <c r="W5" s="305"/>
      <c r="X5" s="305"/>
      <c r="Y5" s="305" t="s">
        <v>145</v>
      </c>
      <c r="Z5" s="305"/>
      <c r="AA5" s="305"/>
      <c r="AB5" s="305"/>
      <c r="AC5" s="305"/>
      <c r="AD5" s="305"/>
    </row>
    <row r="6" spans="1:35" ht="22.5" customHeight="1">
      <c r="A6" s="243" t="s">
        <v>156</v>
      </c>
      <c r="B6" s="244"/>
      <c r="C6" s="244"/>
      <c r="D6" s="244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</row>
    <row r="7" spans="1:35" ht="22.5" customHeight="1" thickBot="1">
      <c r="A7" s="246" t="s">
        <v>2</v>
      </c>
      <c r="B7" s="247"/>
      <c r="C7" s="247"/>
      <c r="D7" s="247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</row>
    <row r="8" spans="1:35" s="7" customFormat="1" ht="25.5" customHeight="1" thickBot="1">
      <c r="A8" s="263" t="s">
        <v>3</v>
      </c>
      <c r="B8" s="264"/>
      <c r="C8" s="6" t="s">
        <v>4</v>
      </c>
      <c r="D8" s="249" t="s">
        <v>5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</row>
    <row r="9" spans="1:35" s="12" customFormat="1" ht="19.5" customHeight="1">
      <c r="A9" s="271">
        <v>1</v>
      </c>
      <c r="B9" s="252" t="s">
        <v>6</v>
      </c>
      <c r="C9" s="254">
        <f>D9*I9*O9</f>
        <v>0</v>
      </c>
      <c r="D9" s="279"/>
      <c r="E9" s="280"/>
      <c r="F9" s="280"/>
      <c r="G9" s="8" t="s">
        <v>7</v>
      </c>
      <c r="H9" s="8" t="s">
        <v>51</v>
      </c>
      <c r="I9" s="278"/>
      <c r="J9" s="278"/>
      <c r="K9" s="278"/>
      <c r="L9" s="269" t="s">
        <v>8</v>
      </c>
      <c r="M9" s="270"/>
      <c r="N9" s="8" t="s">
        <v>52</v>
      </c>
      <c r="O9" s="270">
        <v>12</v>
      </c>
      <c r="P9" s="270"/>
      <c r="Q9" s="9" t="s">
        <v>67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>
      <c r="A10" s="272"/>
      <c r="B10" s="253"/>
      <c r="C10" s="255"/>
      <c r="D10" s="281" t="s">
        <v>132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2"/>
    </row>
    <row r="11" spans="1:35" s="12" customFormat="1" ht="16.5" customHeight="1">
      <c r="A11" s="288" t="s">
        <v>9</v>
      </c>
      <c r="B11" s="275" t="s">
        <v>10</v>
      </c>
      <c r="C11" s="254">
        <f>IF(AH12=AH13,AH12,IF(AH12&lt;AH13,AH12,IF(AH13&lt;AH12,AH13)))</f>
        <v>0</v>
      </c>
      <c r="D11" s="15" t="s">
        <v>79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>
      <c r="A12" s="289"/>
      <c r="B12" s="276"/>
      <c r="C12" s="255"/>
      <c r="D12" s="18" t="s">
        <v>53</v>
      </c>
      <c r="E12" s="268">
        <v>900</v>
      </c>
      <c r="F12" s="268"/>
      <c r="G12" s="19" t="s">
        <v>7</v>
      </c>
      <c r="H12" s="19" t="s">
        <v>51</v>
      </c>
      <c r="I12" s="257" t="s">
        <v>11</v>
      </c>
      <c r="J12" s="257"/>
      <c r="K12" s="257"/>
      <c r="L12" s="257"/>
      <c r="M12" s="257"/>
      <c r="N12" s="258"/>
      <c r="O12" s="258"/>
      <c r="P12" s="258"/>
      <c r="Q12" s="261" t="s">
        <v>8</v>
      </c>
      <c r="R12" s="261"/>
      <c r="S12" s="261" t="s">
        <v>54</v>
      </c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2"/>
      <c r="AE12" s="20"/>
      <c r="AF12" s="20" t="s">
        <v>12</v>
      </c>
      <c r="AG12" s="20" t="s">
        <v>13</v>
      </c>
      <c r="AH12" s="21">
        <f>E12*N12</f>
        <v>0</v>
      </c>
      <c r="AI12" s="20"/>
    </row>
    <row r="13" spans="1:35" s="12" customFormat="1" ht="16.5" customHeight="1">
      <c r="A13" s="290"/>
      <c r="B13" s="277"/>
      <c r="C13" s="277"/>
      <c r="D13" s="22" t="s">
        <v>55</v>
      </c>
      <c r="E13" s="256" t="s">
        <v>14</v>
      </c>
      <c r="F13" s="256"/>
      <c r="G13" s="256"/>
      <c r="H13" s="256"/>
      <c r="I13" s="256"/>
      <c r="J13" s="256"/>
      <c r="K13" s="256"/>
      <c r="L13" s="256"/>
      <c r="M13" s="256"/>
      <c r="N13" s="259">
        <f>'支出の部（入力用）'!D33</f>
        <v>0</v>
      </c>
      <c r="O13" s="259"/>
      <c r="P13" s="259"/>
      <c r="Q13" s="260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56</v>
      </c>
      <c r="AG13" s="12" t="s">
        <v>57</v>
      </c>
      <c r="AH13" s="21">
        <f>ROUNDDOWN(N13/3,-1)</f>
        <v>0</v>
      </c>
    </row>
    <row r="14" spans="1:35" s="12" customFormat="1" ht="39" customHeight="1">
      <c r="A14" s="290"/>
      <c r="B14" s="172" t="s">
        <v>134</v>
      </c>
      <c r="C14" s="25">
        <f>G14*K14</f>
        <v>0</v>
      </c>
      <c r="D14" s="218" t="s">
        <v>135</v>
      </c>
      <c r="E14" s="273"/>
      <c r="F14" s="273"/>
      <c r="G14" s="274"/>
      <c r="H14" s="274"/>
      <c r="I14" s="26" t="s">
        <v>16</v>
      </c>
      <c r="J14" s="26" t="s">
        <v>51</v>
      </c>
      <c r="K14" s="306">
        <v>2200</v>
      </c>
      <c r="L14" s="307"/>
      <c r="M14" s="307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>
      <c r="A15" s="290"/>
      <c r="B15" s="31" t="s">
        <v>17</v>
      </c>
      <c r="C15" s="32">
        <f>D15*I15</f>
        <v>0</v>
      </c>
      <c r="D15" s="218">
        <v>160</v>
      </c>
      <c r="E15" s="219"/>
      <c r="F15" s="219"/>
      <c r="G15" s="117" t="s">
        <v>7</v>
      </c>
      <c r="H15" s="120" t="s">
        <v>51</v>
      </c>
      <c r="I15" s="211"/>
      <c r="J15" s="211"/>
      <c r="K15" s="211"/>
      <c r="L15" s="220" t="s">
        <v>8</v>
      </c>
      <c r="M15" s="220"/>
      <c r="N15" s="119"/>
      <c r="O15" s="117"/>
      <c r="P15" s="117"/>
      <c r="Q15" s="117"/>
      <c r="R15" s="209"/>
      <c r="S15" s="209"/>
      <c r="T15" s="209"/>
      <c r="U15" s="36"/>
      <c r="V15" s="212"/>
      <c r="W15" s="212"/>
      <c r="X15" s="212"/>
      <c r="Y15" s="212"/>
      <c r="Z15" s="212"/>
      <c r="AA15" s="209"/>
      <c r="AB15" s="209"/>
      <c r="AC15" s="209"/>
      <c r="AD15" s="37"/>
    </row>
    <row r="16" spans="1:35" s="12" customFormat="1" ht="19.5" customHeight="1">
      <c r="A16" s="290"/>
      <c r="B16" s="302"/>
      <c r="C16" s="227"/>
      <c r="D16" s="213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4"/>
    </row>
    <row r="17" spans="1:30" s="12" customFormat="1" ht="19.5" customHeight="1">
      <c r="A17" s="290"/>
      <c r="B17" s="253"/>
      <c r="C17" s="228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7"/>
    </row>
    <row r="18" spans="1:30" s="12" customFormat="1" ht="19.5" customHeight="1">
      <c r="A18" s="290"/>
      <c r="B18" s="302"/>
      <c r="C18" s="227"/>
      <c r="D18" s="213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4"/>
    </row>
    <row r="19" spans="1:30" s="12" customFormat="1" ht="19.5" customHeight="1">
      <c r="A19" s="290"/>
      <c r="B19" s="303"/>
      <c r="C19" s="22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7"/>
    </row>
    <row r="20" spans="1:30" s="12" customFormat="1" ht="19.5" customHeight="1">
      <c r="A20" s="290"/>
      <c r="B20" s="302"/>
      <c r="C20" s="227"/>
      <c r="D20" s="213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4"/>
    </row>
    <row r="21" spans="1:30" s="12" customFormat="1" ht="19.5" customHeight="1">
      <c r="A21" s="290"/>
      <c r="B21" s="253"/>
      <c r="C21" s="22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7"/>
    </row>
    <row r="22" spans="1:30" s="12" customFormat="1" ht="19.5" customHeight="1">
      <c r="A22" s="290"/>
      <c r="B22" s="294"/>
      <c r="C22" s="227"/>
      <c r="D22" s="213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4"/>
    </row>
    <row r="23" spans="1:30" s="12" customFormat="1" ht="19.5" customHeight="1">
      <c r="A23" s="291"/>
      <c r="B23" s="253"/>
      <c r="C23" s="22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7"/>
    </row>
    <row r="24" spans="1:30" s="12" customFormat="1" ht="16.5" customHeight="1">
      <c r="A24" s="308">
        <v>3</v>
      </c>
      <c r="B24" s="294" t="s">
        <v>18</v>
      </c>
      <c r="C24" s="227"/>
      <c r="D24" s="312" t="s">
        <v>149</v>
      </c>
      <c r="E24" s="313"/>
      <c r="F24" s="313"/>
      <c r="G24" s="313"/>
      <c r="H24" s="313"/>
      <c r="I24" s="314"/>
      <c r="J24" s="314"/>
      <c r="K24" s="314"/>
      <c r="L24" s="314"/>
      <c r="M24" s="314"/>
      <c r="N24" s="314"/>
      <c r="O24" s="316" t="s">
        <v>151</v>
      </c>
      <c r="P24" s="316"/>
      <c r="Q24" s="44"/>
      <c r="R24" s="239"/>
      <c r="S24" s="240"/>
      <c r="T24" s="240"/>
      <c r="U24" s="237"/>
      <c r="V24" s="238"/>
      <c r="W24" s="238"/>
      <c r="X24" s="46"/>
      <c r="Y24" s="47"/>
      <c r="Z24" s="45"/>
      <c r="AA24" s="46"/>
      <c r="AB24" s="234"/>
      <c r="AC24" s="234"/>
      <c r="AD24" s="235"/>
    </row>
    <row r="25" spans="1:30" s="12" customFormat="1" ht="16.5" customHeight="1">
      <c r="A25" s="309"/>
      <c r="B25" s="295"/>
      <c r="C25" s="304"/>
      <c r="D25" s="310" t="s">
        <v>150</v>
      </c>
      <c r="E25" s="311"/>
      <c r="F25" s="311"/>
      <c r="G25" s="311"/>
      <c r="H25" s="311"/>
      <c r="I25" s="315"/>
      <c r="J25" s="315"/>
      <c r="K25" s="315"/>
      <c r="L25" s="315"/>
      <c r="M25" s="315"/>
      <c r="N25" s="315"/>
      <c r="O25" s="317" t="s">
        <v>151</v>
      </c>
      <c r="P25" s="317"/>
      <c r="Q25" s="197"/>
      <c r="R25" s="197"/>
      <c r="S25" s="197"/>
      <c r="T25" s="197"/>
      <c r="U25" s="241"/>
      <c r="V25" s="242"/>
      <c r="W25" s="48"/>
      <c r="X25" s="50"/>
      <c r="Y25" s="48"/>
      <c r="Z25" s="48"/>
      <c r="AA25" s="236"/>
      <c r="AB25" s="236"/>
      <c r="AC25" s="236"/>
      <c r="AD25" s="51"/>
    </row>
    <row r="26" spans="1:30" s="12" customFormat="1" ht="19.5" customHeight="1">
      <c r="A26" s="292">
        <v>4</v>
      </c>
      <c r="B26" s="294" t="s">
        <v>25</v>
      </c>
      <c r="C26" s="227">
        <f>I26+I27+R26+R27+AA26+AA27</f>
        <v>0</v>
      </c>
      <c r="D26" s="213"/>
      <c r="E26" s="210"/>
      <c r="F26" s="210"/>
      <c r="G26" s="210"/>
      <c r="H26" s="210"/>
      <c r="I26" s="211"/>
      <c r="J26" s="211"/>
      <c r="K26" s="211"/>
      <c r="L26" s="35" t="s">
        <v>7</v>
      </c>
      <c r="M26" s="210"/>
      <c r="N26" s="210"/>
      <c r="O26" s="210"/>
      <c r="P26" s="210"/>
      <c r="Q26" s="210"/>
      <c r="R26" s="211"/>
      <c r="S26" s="211"/>
      <c r="T26" s="211"/>
      <c r="U26" s="35" t="s">
        <v>7</v>
      </c>
      <c r="V26" s="210"/>
      <c r="W26" s="210"/>
      <c r="X26" s="210"/>
      <c r="Y26" s="210"/>
      <c r="Z26" s="210"/>
      <c r="AA26" s="211"/>
      <c r="AB26" s="211"/>
      <c r="AC26" s="211"/>
      <c r="AD26" s="38" t="s">
        <v>7</v>
      </c>
    </row>
    <row r="27" spans="1:30" s="12" customFormat="1" ht="19.5" customHeight="1">
      <c r="A27" s="293"/>
      <c r="B27" s="295"/>
      <c r="C27" s="304"/>
      <c r="D27" s="223"/>
      <c r="E27" s="208"/>
      <c r="F27" s="208"/>
      <c r="G27" s="208"/>
      <c r="H27" s="208"/>
      <c r="I27" s="222"/>
      <c r="J27" s="222"/>
      <c r="K27" s="222"/>
      <c r="L27" s="49" t="s">
        <v>7</v>
      </c>
      <c r="M27" s="208"/>
      <c r="N27" s="208"/>
      <c r="O27" s="208"/>
      <c r="P27" s="208"/>
      <c r="Q27" s="208"/>
      <c r="R27" s="222"/>
      <c r="S27" s="222"/>
      <c r="T27" s="222"/>
      <c r="U27" s="49" t="s">
        <v>7</v>
      </c>
      <c r="V27" s="208"/>
      <c r="W27" s="208"/>
      <c r="X27" s="208"/>
      <c r="Y27" s="208"/>
      <c r="Z27" s="208"/>
      <c r="AA27" s="222"/>
      <c r="AB27" s="222"/>
      <c r="AC27" s="222"/>
      <c r="AD27" s="54" t="s">
        <v>7</v>
      </c>
    </row>
    <row r="28" spans="1:30" s="12" customFormat="1" ht="19.5" customHeight="1">
      <c r="A28" s="292">
        <v>5</v>
      </c>
      <c r="B28" s="294" t="s">
        <v>26</v>
      </c>
      <c r="C28" s="227">
        <f>I28+I29+R28+R29+AA28+AA29</f>
        <v>0</v>
      </c>
      <c r="D28" s="213"/>
      <c r="E28" s="210"/>
      <c r="F28" s="210"/>
      <c r="G28" s="210"/>
      <c r="H28" s="210"/>
      <c r="I28" s="211"/>
      <c r="J28" s="211"/>
      <c r="K28" s="211"/>
      <c r="L28" s="35" t="s">
        <v>7</v>
      </c>
      <c r="M28" s="210"/>
      <c r="N28" s="210"/>
      <c r="O28" s="210"/>
      <c r="P28" s="210"/>
      <c r="Q28" s="210"/>
      <c r="R28" s="211"/>
      <c r="S28" s="211"/>
      <c r="T28" s="211"/>
      <c r="U28" s="35" t="s">
        <v>7</v>
      </c>
      <c r="V28" s="210"/>
      <c r="W28" s="210"/>
      <c r="X28" s="210"/>
      <c r="Y28" s="210"/>
      <c r="Z28" s="210"/>
      <c r="AA28" s="211"/>
      <c r="AB28" s="211"/>
      <c r="AC28" s="211"/>
      <c r="AD28" s="38" t="s">
        <v>7</v>
      </c>
    </row>
    <row r="29" spans="1:30" s="12" customFormat="1" ht="19.5" customHeight="1">
      <c r="A29" s="272"/>
      <c r="B29" s="253"/>
      <c r="C29" s="228"/>
      <c r="D29" s="215"/>
      <c r="E29" s="216"/>
      <c r="F29" s="216"/>
      <c r="G29" s="216"/>
      <c r="H29" s="216"/>
      <c r="I29" s="221"/>
      <c r="J29" s="221"/>
      <c r="K29" s="221"/>
      <c r="L29" s="41" t="s">
        <v>7</v>
      </c>
      <c r="M29" s="216"/>
      <c r="N29" s="216"/>
      <c r="O29" s="216"/>
      <c r="P29" s="216"/>
      <c r="Q29" s="216"/>
      <c r="R29" s="221"/>
      <c r="S29" s="221"/>
      <c r="T29" s="221"/>
      <c r="U29" s="41" t="s">
        <v>7</v>
      </c>
      <c r="V29" s="216"/>
      <c r="W29" s="216"/>
      <c r="X29" s="216"/>
      <c r="Y29" s="216"/>
      <c r="Z29" s="216"/>
      <c r="AA29" s="221"/>
      <c r="AB29" s="221"/>
      <c r="AC29" s="221"/>
      <c r="AD29" s="42" t="s">
        <v>7</v>
      </c>
    </row>
    <row r="30" spans="1:30" s="12" customFormat="1" ht="19.5" customHeight="1">
      <c r="A30" s="296" t="s">
        <v>27</v>
      </c>
      <c r="B30" s="284" t="s">
        <v>28</v>
      </c>
      <c r="C30" s="227">
        <f>I30+I31+R30+R31+AA30+AA31</f>
        <v>0</v>
      </c>
      <c r="D30" s="213"/>
      <c r="E30" s="210"/>
      <c r="F30" s="210"/>
      <c r="G30" s="210"/>
      <c r="H30" s="210"/>
      <c r="I30" s="211"/>
      <c r="J30" s="211"/>
      <c r="K30" s="211"/>
      <c r="L30" s="35" t="s">
        <v>7</v>
      </c>
      <c r="M30" s="210"/>
      <c r="N30" s="210"/>
      <c r="O30" s="210"/>
      <c r="P30" s="210"/>
      <c r="Q30" s="210"/>
      <c r="R30" s="211"/>
      <c r="S30" s="211"/>
      <c r="T30" s="211"/>
      <c r="U30" s="35" t="s">
        <v>7</v>
      </c>
      <c r="V30" s="210"/>
      <c r="W30" s="210"/>
      <c r="X30" s="210"/>
      <c r="Y30" s="210"/>
      <c r="Z30" s="210"/>
      <c r="AA30" s="211"/>
      <c r="AB30" s="211"/>
      <c r="AC30" s="211"/>
      <c r="AD30" s="38" t="s">
        <v>7</v>
      </c>
    </row>
    <row r="31" spans="1:30" s="12" customFormat="1" ht="19.5" customHeight="1">
      <c r="A31" s="297"/>
      <c r="B31" s="285"/>
      <c r="C31" s="228"/>
      <c r="D31" s="215"/>
      <c r="E31" s="216"/>
      <c r="F31" s="216"/>
      <c r="G31" s="216"/>
      <c r="H31" s="216"/>
      <c r="I31" s="221"/>
      <c r="J31" s="221"/>
      <c r="K31" s="221"/>
      <c r="L31" s="41" t="s">
        <v>7</v>
      </c>
      <c r="M31" s="216"/>
      <c r="N31" s="216"/>
      <c r="O31" s="216"/>
      <c r="P31" s="216"/>
      <c r="Q31" s="216"/>
      <c r="R31" s="221"/>
      <c r="S31" s="221"/>
      <c r="T31" s="221"/>
      <c r="U31" s="41" t="s">
        <v>7</v>
      </c>
      <c r="V31" s="216"/>
      <c r="W31" s="216"/>
      <c r="X31" s="216"/>
      <c r="Y31" s="216"/>
      <c r="Z31" s="216"/>
      <c r="AA31" s="221"/>
      <c r="AB31" s="221"/>
      <c r="AC31" s="221"/>
      <c r="AD31" s="42" t="s">
        <v>7</v>
      </c>
    </row>
    <row r="32" spans="1:30" s="12" customFormat="1" ht="19.5" customHeight="1">
      <c r="A32" s="297"/>
      <c r="B32" s="284" t="s">
        <v>68</v>
      </c>
      <c r="C32" s="227">
        <f>I32+I33+R32+R33+AA32+AA33</f>
        <v>0</v>
      </c>
      <c r="D32" s="213"/>
      <c r="E32" s="210"/>
      <c r="F32" s="210"/>
      <c r="G32" s="210"/>
      <c r="H32" s="210"/>
      <c r="I32" s="211"/>
      <c r="J32" s="211"/>
      <c r="K32" s="211"/>
      <c r="L32" s="35" t="s">
        <v>7</v>
      </c>
      <c r="M32" s="210"/>
      <c r="N32" s="210"/>
      <c r="O32" s="210"/>
      <c r="P32" s="210"/>
      <c r="Q32" s="210"/>
      <c r="R32" s="211"/>
      <c r="S32" s="211"/>
      <c r="T32" s="211"/>
      <c r="U32" s="35" t="s">
        <v>7</v>
      </c>
      <c r="V32" s="210"/>
      <c r="W32" s="210"/>
      <c r="X32" s="210"/>
      <c r="Y32" s="210"/>
      <c r="Z32" s="210"/>
      <c r="AA32" s="211"/>
      <c r="AB32" s="211"/>
      <c r="AC32" s="211"/>
      <c r="AD32" s="38" t="s">
        <v>7</v>
      </c>
    </row>
    <row r="33" spans="1:30" s="12" customFormat="1" ht="19.5" customHeight="1">
      <c r="A33" s="297"/>
      <c r="B33" s="285"/>
      <c r="C33" s="228"/>
      <c r="D33" s="215"/>
      <c r="E33" s="216"/>
      <c r="F33" s="216"/>
      <c r="G33" s="216"/>
      <c r="H33" s="216"/>
      <c r="I33" s="221"/>
      <c r="J33" s="221"/>
      <c r="K33" s="221"/>
      <c r="L33" s="41" t="s">
        <v>7</v>
      </c>
      <c r="M33" s="216"/>
      <c r="N33" s="216"/>
      <c r="O33" s="216"/>
      <c r="P33" s="216"/>
      <c r="Q33" s="216"/>
      <c r="R33" s="221"/>
      <c r="S33" s="221"/>
      <c r="T33" s="221"/>
      <c r="U33" s="41" t="s">
        <v>7</v>
      </c>
      <c r="V33" s="216"/>
      <c r="W33" s="216"/>
      <c r="X33" s="216"/>
      <c r="Y33" s="216"/>
      <c r="Z33" s="216"/>
      <c r="AA33" s="221"/>
      <c r="AB33" s="221"/>
      <c r="AC33" s="221"/>
      <c r="AD33" s="42" t="s">
        <v>7</v>
      </c>
    </row>
    <row r="34" spans="1:30" s="12" customFormat="1" ht="19.5" customHeight="1">
      <c r="A34" s="297"/>
      <c r="B34" s="284" t="s">
        <v>69</v>
      </c>
      <c r="C34" s="232">
        <f>I34+I35+R34+R35+AA34+AA35</f>
        <v>0</v>
      </c>
      <c r="D34" s="213"/>
      <c r="E34" s="210"/>
      <c r="F34" s="210"/>
      <c r="G34" s="210"/>
      <c r="H34" s="210"/>
      <c r="I34" s="211"/>
      <c r="J34" s="211"/>
      <c r="K34" s="211"/>
      <c r="L34" s="35" t="s">
        <v>7</v>
      </c>
      <c r="M34" s="210"/>
      <c r="N34" s="210"/>
      <c r="O34" s="210"/>
      <c r="P34" s="210"/>
      <c r="Q34" s="210"/>
      <c r="R34" s="211"/>
      <c r="S34" s="211"/>
      <c r="T34" s="211"/>
      <c r="U34" s="35" t="s">
        <v>7</v>
      </c>
      <c r="V34" s="210"/>
      <c r="W34" s="210"/>
      <c r="X34" s="210"/>
      <c r="Y34" s="210"/>
      <c r="Z34" s="210"/>
      <c r="AA34" s="211"/>
      <c r="AB34" s="211"/>
      <c r="AC34" s="211"/>
      <c r="AD34" s="38" t="s">
        <v>7</v>
      </c>
    </row>
    <row r="35" spans="1:30" s="12" customFormat="1" ht="19.5" customHeight="1">
      <c r="A35" s="298"/>
      <c r="B35" s="253"/>
      <c r="C35" s="283"/>
      <c r="D35" s="215"/>
      <c r="E35" s="216"/>
      <c r="F35" s="216"/>
      <c r="G35" s="216"/>
      <c r="H35" s="216"/>
      <c r="I35" s="221"/>
      <c r="J35" s="221"/>
      <c r="K35" s="221"/>
      <c r="L35" s="41" t="s">
        <v>7</v>
      </c>
      <c r="M35" s="216"/>
      <c r="N35" s="216"/>
      <c r="O35" s="216"/>
      <c r="P35" s="216"/>
      <c r="Q35" s="216"/>
      <c r="R35" s="221"/>
      <c r="S35" s="221"/>
      <c r="T35" s="221"/>
      <c r="U35" s="41" t="s">
        <v>7</v>
      </c>
      <c r="V35" s="216"/>
      <c r="W35" s="216"/>
      <c r="X35" s="216"/>
      <c r="Y35" s="216"/>
      <c r="Z35" s="216"/>
      <c r="AA35" s="221"/>
      <c r="AB35" s="221"/>
      <c r="AC35" s="221"/>
      <c r="AD35" s="42" t="s">
        <v>7</v>
      </c>
    </row>
    <row r="36" spans="1:30" s="12" customFormat="1" ht="19.5" customHeight="1">
      <c r="A36" s="292">
        <v>7</v>
      </c>
      <c r="B36" s="300" t="s">
        <v>29</v>
      </c>
      <c r="C36" s="232">
        <f>I36+I37+R36+R37+AA36+AA37</f>
        <v>0</v>
      </c>
      <c r="D36" s="223" t="s">
        <v>146</v>
      </c>
      <c r="E36" s="208"/>
      <c r="F36" s="208"/>
      <c r="G36" s="208"/>
      <c r="H36" s="208"/>
      <c r="I36" s="222"/>
      <c r="J36" s="222"/>
      <c r="K36" s="222"/>
      <c r="L36" s="49" t="s">
        <v>7</v>
      </c>
      <c r="M36" s="208"/>
      <c r="N36" s="208"/>
      <c r="O36" s="208"/>
      <c r="P36" s="208"/>
      <c r="Q36" s="208"/>
      <c r="R36" s="222"/>
      <c r="S36" s="222"/>
      <c r="T36" s="222"/>
      <c r="U36" s="49" t="s">
        <v>7</v>
      </c>
      <c r="V36" s="208"/>
      <c r="W36" s="208"/>
      <c r="X36" s="208"/>
      <c r="Y36" s="208"/>
      <c r="Z36" s="208"/>
      <c r="AA36" s="222"/>
      <c r="AB36" s="222"/>
      <c r="AC36" s="222"/>
      <c r="AD36" s="54" t="s">
        <v>7</v>
      </c>
    </row>
    <row r="37" spans="1:30" s="12" customFormat="1" ht="19.5" customHeight="1" thickBot="1">
      <c r="A37" s="299"/>
      <c r="B37" s="301"/>
      <c r="C37" s="233"/>
      <c r="D37" s="229"/>
      <c r="E37" s="230"/>
      <c r="F37" s="230"/>
      <c r="G37" s="230"/>
      <c r="H37" s="230"/>
      <c r="I37" s="231"/>
      <c r="J37" s="231"/>
      <c r="K37" s="231"/>
      <c r="L37" s="57" t="s">
        <v>7</v>
      </c>
      <c r="M37" s="230"/>
      <c r="N37" s="230"/>
      <c r="O37" s="230"/>
      <c r="P37" s="230"/>
      <c r="Q37" s="230"/>
      <c r="R37" s="231"/>
      <c r="S37" s="231"/>
      <c r="T37" s="231"/>
      <c r="U37" s="57" t="s">
        <v>7</v>
      </c>
      <c r="V37" s="230"/>
      <c r="W37" s="230"/>
      <c r="X37" s="230"/>
      <c r="Y37" s="230"/>
      <c r="Z37" s="230"/>
      <c r="AA37" s="231"/>
      <c r="AB37" s="231"/>
      <c r="AC37" s="231"/>
      <c r="AD37" s="58" t="s">
        <v>7</v>
      </c>
    </row>
    <row r="38" spans="1:30" s="12" customFormat="1" ht="49.5" customHeight="1" thickTop="1" thickBot="1">
      <c r="A38" s="286" t="s">
        <v>30</v>
      </c>
      <c r="B38" s="287"/>
      <c r="C38" s="59">
        <f>SUM(C9:C37)</f>
        <v>0</v>
      </c>
      <c r="D38" s="265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7"/>
    </row>
    <row r="39" spans="1:30" s="12" customFormat="1" ht="9" customHeight="1">
      <c r="A39" s="60"/>
      <c r="B39" s="60"/>
      <c r="C39" s="61"/>
      <c r="D39" s="62"/>
    </row>
  </sheetData>
  <mergeCells count="154">
    <mergeCell ref="AA32:AC32"/>
    <mergeCell ref="AA31:AC31"/>
    <mergeCell ref="Y5:AD5"/>
    <mergeCell ref="S5:X5"/>
    <mergeCell ref="K14:M14"/>
    <mergeCell ref="A24:A25"/>
    <mergeCell ref="B24:B25"/>
    <mergeCell ref="C24:C25"/>
    <mergeCell ref="D25:H25"/>
    <mergeCell ref="B20:B21"/>
    <mergeCell ref="I15:K15"/>
    <mergeCell ref="C22:C23"/>
    <mergeCell ref="B16:B17"/>
    <mergeCell ref="C20:C21"/>
    <mergeCell ref="D18:AD19"/>
    <mergeCell ref="D22:AD23"/>
    <mergeCell ref="D24:H24"/>
    <mergeCell ref="I24:N24"/>
    <mergeCell ref="I25:N25"/>
    <mergeCell ref="O24:P24"/>
    <mergeCell ref="O25:P25"/>
    <mergeCell ref="V27:Z27"/>
    <mergeCell ref="R27:T27"/>
    <mergeCell ref="V26:Z26"/>
    <mergeCell ref="AA34:AC34"/>
    <mergeCell ref="V34:Z34"/>
    <mergeCell ref="C26:C27"/>
    <mergeCell ref="C28:C29"/>
    <mergeCell ref="C30:C31"/>
    <mergeCell ref="D29:H29"/>
    <mergeCell ref="D28:H28"/>
    <mergeCell ref="M29:Q29"/>
    <mergeCell ref="V28:Z28"/>
    <mergeCell ref="M30:Q30"/>
    <mergeCell ref="R30:T30"/>
    <mergeCell ref="M33:Q33"/>
    <mergeCell ref="R33:T33"/>
    <mergeCell ref="V33:Z33"/>
    <mergeCell ref="AA29:AC29"/>
    <mergeCell ref="I32:K32"/>
    <mergeCell ref="M32:Q32"/>
    <mergeCell ref="AA30:AC30"/>
    <mergeCell ref="I29:K29"/>
    <mergeCell ref="R29:T29"/>
    <mergeCell ref="V29:Z29"/>
    <mergeCell ref="M31:Q31"/>
    <mergeCell ref="AA33:AC33"/>
    <mergeCell ref="R32:T32"/>
    <mergeCell ref="I26:K26"/>
    <mergeCell ref="M26:Q26"/>
    <mergeCell ref="R26:T26"/>
    <mergeCell ref="D31:H31"/>
    <mergeCell ref="V31:Z31"/>
    <mergeCell ref="D32:H32"/>
    <mergeCell ref="M28:Q28"/>
    <mergeCell ref="R28:T28"/>
    <mergeCell ref="V32:Z32"/>
    <mergeCell ref="A38:B38"/>
    <mergeCell ref="A11:A23"/>
    <mergeCell ref="A26:A27"/>
    <mergeCell ref="A28:A29"/>
    <mergeCell ref="B26:B27"/>
    <mergeCell ref="B22:B23"/>
    <mergeCell ref="A30:A35"/>
    <mergeCell ref="B34:B35"/>
    <mergeCell ref="A36:A37"/>
    <mergeCell ref="B36:B37"/>
    <mergeCell ref="B28:B29"/>
    <mergeCell ref="B18:B19"/>
    <mergeCell ref="B32:B33"/>
    <mergeCell ref="D38:AD38"/>
    <mergeCell ref="E12:F12"/>
    <mergeCell ref="L9:M9"/>
    <mergeCell ref="O9:P9"/>
    <mergeCell ref="A9:A10"/>
    <mergeCell ref="D14:F14"/>
    <mergeCell ref="G14:H14"/>
    <mergeCell ref="B11:B13"/>
    <mergeCell ref="C11:C13"/>
    <mergeCell ref="I9:K9"/>
    <mergeCell ref="D9:F9"/>
    <mergeCell ref="D10:AD10"/>
    <mergeCell ref="C34:C35"/>
    <mergeCell ref="D34:H34"/>
    <mergeCell ref="D33:H33"/>
    <mergeCell ref="I30:K30"/>
    <mergeCell ref="I33:K33"/>
    <mergeCell ref="D35:H35"/>
    <mergeCell ref="I35:K35"/>
    <mergeCell ref="I34:K34"/>
    <mergeCell ref="D30:H30"/>
    <mergeCell ref="I31:K31"/>
    <mergeCell ref="M35:Q35"/>
    <mergeCell ref="B30:B31"/>
    <mergeCell ref="A6:AD6"/>
    <mergeCell ref="A7:AD7"/>
    <mergeCell ref="D8:AD8"/>
    <mergeCell ref="B9:B10"/>
    <mergeCell ref="C9:C10"/>
    <mergeCell ref="E13:M13"/>
    <mergeCell ref="I12:M12"/>
    <mergeCell ref="N12:P12"/>
    <mergeCell ref="N13:Q13"/>
    <mergeCell ref="Q12:R12"/>
    <mergeCell ref="S12:AD12"/>
    <mergeCell ref="A8:B8"/>
    <mergeCell ref="C32:C33"/>
    <mergeCell ref="C16:C17"/>
    <mergeCell ref="C18:C19"/>
    <mergeCell ref="R31:T31"/>
    <mergeCell ref="I28:K28"/>
    <mergeCell ref="D36:H36"/>
    <mergeCell ref="AA36:AC36"/>
    <mergeCell ref="D37:H37"/>
    <mergeCell ref="I37:K37"/>
    <mergeCell ref="M37:Q37"/>
    <mergeCell ref="R37:T37"/>
    <mergeCell ref="V37:Z37"/>
    <mergeCell ref="AA37:AC37"/>
    <mergeCell ref="I36:K36"/>
    <mergeCell ref="M36:Q36"/>
    <mergeCell ref="R36:T36"/>
    <mergeCell ref="C36:C37"/>
    <mergeCell ref="AB24:AD24"/>
    <mergeCell ref="AA25:AC25"/>
    <mergeCell ref="U24:W24"/>
    <mergeCell ref="R24:T24"/>
    <mergeCell ref="AA27:AC27"/>
    <mergeCell ref="U25:V25"/>
    <mergeCell ref="AA26:AC26"/>
    <mergeCell ref="Q1:W1"/>
    <mergeCell ref="X1:AD1"/>
    <mergeCell ref="Q2:W2"/>
    <mergeCell ref="X2:AD2"/>
    <mergeCell ref="V36:Z36"/>
    <mergeCell ref="AA15:AC15"/>
    <mergeCell ref="M34:Q34"/>
    <mergeCell ref="R34:T34"/>
    <mergeCell ref="R15:T15"/>
    <mergeCell ref="V15:Z15"/>
    <mergeCell ref="D20:AD21"/>
    <mergeCell ref="D15:F15"/>
    <mergeCell ref="L15:M15"/>
    <mergeCell ref="D16:AD17"/>
    <mergeCell ref="V30:Z30"/>
    <mergeCell ref="R35:T35"/>
    <mergeCell ref="V35:Z35"/>
    <mergeCell ref="AA35:AC35"/>
    <mergeCell ref="I27:K27"/>
    <mergeCell ref="M27:Q27"/>
    <mergeCell ref="AA28:AC28"/>
    <mergeCell ref="D26:H26"/>
    <mergeCell ref="D27:H27"/>
    <mergeCell ref="A4:AD4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Zeros="0" view="pageBreakPreview" topLeftCell="A37" zoomScaleNormal="100" zoomScaleSheetLayoutView="100" workbookViewId="0">
      <selection activeCell="A48" sqref="A48:C48"/>
    </sheetView>
  </sheetViews>
  <sheetFormatPr defaultRowHeight="24.95" customHeight="1"/>
  <cols>
    <col min="1" max="2" width="4" customWidth="1"/>
    <col min="3" max="3" width="22.75" customWidth="1"/>
    <col min="4" max="4" width="12.875" style="63" customWidth="1"/>
    <col min="5" max="5" width="9.875" customWidth="1"/>
    <col min="6" max="6" width="7.125" customWidth="1"/>
    <col min="7" max="7" width="2.5" style="116" customWidth="1"/>
    <col min="8" max="8" width="9.875" customWidth="1"/>
    <col min="9" max="9" width="7.125" customWidth="1"/>
    <col min="10" max="10" width="2.5" style="116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>
      <c r="A1" s="243" t="s">
        <v>31</v>
      </c>
      <c r="B1" s="243"/>
      <c r="C1" s="332"/>
      <c r="D1" s="332"/>
      <c r="E1" s="332"/>
      <c r="G1" s="64"/>
      <c r="J1" s="64"/>
    </row>
    <row r="2" spans="1:13" s="12" customFormat="1" ht="25.5" customHeight="1" thickBot="1">
      <c r="A2" s="263" t="s">
        <v>3</v>
      </c>
      <c r="B2" s="335"/>
      <c r="C2" s="336"/>
      <c r="D2" s="65" t="s">
        <v>4</v>
      </c>
      <c r="E2" s="340" t="s">
        <v>32</v>
      </c>
      <c r="F2" s="341"/>
      <c r="G2" s="341"/>
      <c r="H2" s="341"/>
      <c r="I2" s="341"/>
      <c r="J2" s="341"/>
      <c r="K2" s="341"/>
      <c r="L2" s="341"/>
      <c r="M2" s="342"/>
    </row>
    <row r="3" spans="1:13" s="12" customFormat="1" ht="12.75" customHeight="1">
      <c r="A3" s="290" t="s">
        <v>33</v>
      </c>
      <c r="B3" s="333">
        <v>1</v>
      </c>
      <c r="C3" s="334" t="s">
        <v>34</v>
      </c>
      <c r="D3" s="343">
        <f>F3+F4+I3+I4+L3+L4</f>
        <v>0</v>
      </c>
      <c r="E3" s="66"/>
      <c r="F3" s="67"/>
      <c r="G3" s="68" t="s">
        <v>7</v>
      </c>
      <c r="H3" s="69"/>
      <c r="I3" s="67"/>
      <c r="J3" s="68" t="s">
        <v>7</v>
      </c>
      <c r="K3" s="52"/>
      <c r="L3" s="67"/>
      <c r="M3" s="70" t="s">
        <v>7</v>
      </c>
    </row>
    <row r="4" spans="1:13" s="12" customFormat="1" ht="12.75" customHeight="1">
      <c r="A4" s="290"/>
      <c r="B4" s="320"/>
      <c r="C4" s="324"/>
      <c r="D4" s="338"/>
      <c r="E4" s="66"/>
      <c r="F4" s="67"/>
      <c r="G4" s="68" t="s">
        <v>7</v>
      </c>
      <c r="H4" s="69"/>
      <c r="I4" s="67"/>
      <c r="J4" s="68" t="s">
        <v>7</v>
      </c>
      <c r="K4" s="52"/>
      <c r="L4" s="67"/>
      <c r="M4" s="70" t="s">
        <v>7</v>
      </c>
    </row>
    <row r="5" spans="1:13" s="12" customFormat="1" ht="12.75" customHeight="1">
      <c r="A5" s="290"/>
      <c r="B5" s="318">
        <v>2</v>
      </c>
      <c r="C5" s="323" t="s">
        <v>35</v>
      </c>
      <c r="D5" s="337">
        <f>F5+F6+I5+I6+L5+L6</f>
        <v>0</v>
      </c>
      <c r="E5" s="71"/>
      <c r="F5" s="72"/>
      <c r="G5" s="73" t="s">
        <v>7</v>
      </c>
      <c r="H5" s="74"/>
      <c r="I5" s="72"/>
      <c r="J5" s="73" t="s">
        <v>7</v>
      </c>
      <c r="K5" s="33"/>
      <c r="L5" s="72"/>
      <c r="M5" s="75" t="s">
        <v>7</v>
      </c>
    </row>
    <row r="6" spans="1:13" s="12" customFormat="1" ht="12.75" customHeight="1">
      <c r="A6" s="290"/>
      <c r="B6" s="320"/>
      <c r="C6" s="324"/>
      <c r="D6" s="338"/>
      <c r="E6" s="76"/>
      <c r="F6" s="77"/>
      <c r="G6" s="78" t="s">
        <v>7</v>
      </c>
      <c r="H6" s="79"/>
      <c r="I6" s="77"/>
      <c r="J6" s="78" t="s">
        <v>7</v>
      </c>
      <c r="K6" s="39"/>
      <c r="L6" s="77"/>
      <c r="M6" s="80" t="s">
        <v>7</v>
      </c>
    </row>
    <row r="7" spans="1:13" s="12" customFormat="1" ht="12.75" customHeight="1">
      <c r="A7" s="290"/>
      <c r="B7" s="318">
        <v>3</v>
      </c>
      <c r="C7" s="323" t="s">
        <v>36</v>
      </c>
      <c r="D7" s="337">
        <f>F7+F8+I7+I8+L7+L8</f>
        <v>0</v>
      </c>
      <c r="E7" s="66"/>
      <c r="F7" s="67"/>
      <c r="G7" s="73" t="s">
        <v>7</v>
      </c>
      <c r="H7" s="69"/>
      <c r="I7" s="67"/>
      <c r="J7" s="73" t="s">
        <v>7</v>
      </c>
      <c r="K7" s="52"/>
      <c r="L7" s="67"/>
      <c r="M7" s="75" t="s">
        <v>7</v>
      </c>
    </row>
    <row r="8" spans="1:13" s="12" customFormat="1" ht="12.75" customHeight="1">
      <c r="A8" s="290"/>
      <c r="B8" s="320"/>
      <c r="C8" s="324"/>
      <c r="D8" s="338"/>
      <c r="E8" s="66"/>
      <c r="F8" s="67"/>
      <c r="G8" s="78" t="s">
        <v>7</v>
      </c>
      <c r="H8" s="69"/>
      <c r="I8" s="67"/>
      <c r="J8" s="78" t="s">
        <v>7</v>
      </c>
      <c r="K8" s="52"/>
      <c r="L8" s="67"/>
      <c r="M8" s="80" t="s">
        <v>7</v>
      </c>
    </row>
    <row r="9" spans="1:13" s="12" customFormat="1" ht="12.75" customHeight="1">
      <c r="A9" s="290"/>
      <c r="B9" s="318">
        <v>4</v>
      </c>
      <c r="C9" s="323" t="s">
        <v>37</v>
      </c>
      <c r="D9" s="337">
        <f>F9+F10+I9+I10+L9+L10</f>
        <v>0</v>
      </c>
      <c r="E9" s="71"/>
      <c r="F9" s="72"/>
      <c r="G9" s="73" t="s">
        <v>7</v>
      </c>
      <c r="H9" s="74"/>
      <c r="I9" s="72"/>
      <c r="J9" s="73" t="s">
        <v>7</v>
      </c>
      <c r="K9" s="33"/>
      <c r="L9" s="72"/>
      <c r="M9" s="75" t="s">
        <v>7</v>
      </c>
    </row>
    <row r="10" spans="1:13" s="12" customFormat="1" ht="12.75" customHeight="1">
      <c r="A10" s="290"/>
      <c r="B10" s="320"/>
      <c r="C10" s="324"/>
      <c r="D10" s="338"/>
      <c r="E10" s="76"/>
      <c r="F10" s="77"/>
      <c r="G10" s="78" t="s">
        <v>7</v>
      </c>
      <c r="H10" s="79"/>
      <c r="I10" s="77"/>
      <c r="J10" s="78" t="s">
        <v>7</v>
      </c>
      <c r="K10" s="39"/>
      <c r="L10" s="77"/>
      <c r="M10" s="80" t="s">
        <v>7</v>
      </c>
    </row>
    <row r="11" spans="1:13" s="12" customFormat="1" ht="12.75" customHeight="1">
      <c r="A11" s="290"/>
      <c r="B11" s="318">
        <v>5</v>
      </c>
      <c r="C11" s="321" t="s">
        <v>38</v>
      </c>
      <c r="D11" s="337">
        <f>F11+F12+I11+I12+L11+L12</f>
        <v>0</v>
      </c>
      <c r="E11" s="71"/>
      <c r="F11" s="72"/>
      <c r="G11" s="73" t="s">
        <v>7</v>
      </c>
      <c r="H11" s="74"/>
      <c r="I11" s="72"/>
      <c r="J11" s="73" t="s">
        <v>7</v>
      </c>
      <c r="K11" s="33"/>
      <c r="L11" s="72"/>
      <c r="M11" s="75" t="s">
        <v>7</v>
      </c>
    </row>
    <row r="12" spans="1:13" s="12" customFormat="1" ht="12.75" customHeight="1">
      <c r="A12" s="290"/>
      <c r="B12" s="320"/>
      <c r="C12" s="322"/>
      <c r="D12" s="338"/>
      <c r="E12" s="76"/>
      <c r="F12" s="77"/>
      <c r="G12" s="78" t="s">
        <v>7</v>
      </c>
      <c r="H12" s="79"/>
      <c r="I12" s="77"/>
      <c r="J12" s="78" t="s">
        <v>7</v>
      </c>
      <c r="K12" s="39"/>
      <c r="L12" s="77"/>
      <c r="M12" s="80" t="s">
        <v>7</v>
      </c>
    </row>
    <row r="13" spans="1:13" s="12" customFormat="1" ht="12.75" customHeight="1">
      <c r="A13" s="290"/>
      <c r="B13" s="318">
        <v>6</v>
      </c>
      <c r="C13" s="323" t="s">
        <v>39</v>
      </c>
      <c r="D13" s="337">
        <f>F13+F14+I13+I14+L13+L14</f>
        <v>0</v>
      </c>
      <c r="E13" s="71"/>
      <c r="F13" s="72"/>
      <c r="G13" s="73" t="s">
        <v>7</v>
      </c>
      <c r="H13" s="74"/>
      <c r="I13" s="72"/>
      <c r="J13" s="73" t="s">
        <v>7</v>
      </c>
      <c r="K13" s="33"/>
      <c r="L13" s="72"/>
      <c r="M13" s="75" t="s">
        <v>7</v>
      </c>
    </row>
    <row r="14" spans="1:13" s="12" customFormat="1" ht="12.75" customHeight="1">
      <c r="A14" s="290"/>
      <c r="B14" s="320"/>
      <c r="C14" s="324"/>
      <c r="D14" s="338"/>
      <c r="E14" s="76"/>
      <c r="F14" s="77"/>
      <c r="G14" s="78" t="s">
        <v>7</v>
      </c>
      <c r="H14" s="79"/>
      <c r="I14" s="77"/>
      <c r="J14" s="78" t="s">
        <v>7</v>
      </c>
      <c r="K14" s="39"/>
      <c r="L14" s="77"/>
      <c r="M14" s="80" t="s">
        <v>7</v>
      </c>
    </row>
    <row r="15" spans="1:13" s="12" customFormat="1" ht="12.75" customHeight="1">
      <c r="A15" s="290"/>
      <c r="B15" s="318">
        <v>7</v>
      </c>
      <c r="C15" s="323" t="s">
        <v>63</v>
      </c>
      <c r="D15" s="337">
        <f>F15+F16+I15+I16+L15+L16</f>
        <v>0</v>
      </c>
      <c r="E15" s="66"/>
      <c r="F15" s="67"/>
      <c r="G15" s="73" t="s">
        <v>7</v>
      </c>
      <c r="H15" s="69"/>
      <c r="I15" s="67"/>
      <c r="J15" s="73" t="s">
        <v>7</v>
      </c>
      <c r="K15" s="52"/>
      <c r="L15" s="67"/>
      <c r="M15" s="75" t="s">
        <v>7</v>
      </c>
    </row>
    <row r="16" spans="1:13" s="12" customFormat="1" ht="12.75" customHeight="1" thickBot="1">
      <c r="A16" s="331"/>
      <c r="B16" s="319"/>
      <c r="C16" s="325"/>
      <c r="D16" s="339"/>
      <c r="E16" s="81"/>
      <c r="F16" s="82"/>
      <c r="G16" s="83" t="s">
        <v>7</v>
      </c>
      <c r="H16" s="84"/>
      <c r="I16" s="82"/>
      <c r="J16" s="83" t="s">
        <v>7</v>
      </c>
      <c r="K16" s="55"/>
      <c r="L16" s="82"/>
      <c r="M16" s="85" t="s">
        <v>7</v>
      </c>
    </row>
    <row r="17" spans="1:13" s="12" customFormat="1" ht="25.5" customHeight="1" thickTop="1" thickBot="1">
      <c r="A17" s="326" t="s">
        <v>40</v>
      </c>
      <c r="B17" s="327"/>
      <c r="C17" s="328"/>
      <c r="D17" s="167">
        <f>SUM(D3:D16)</f>
        <v>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2" customFormat="1" ht="18" customHeight="1" thickTop="1">
      <c r="A18" s="290" t="s">
        <v>41</v>
      </c>
      <c r="B18" s="329">
        <v>1</v>
      </c>
      <c r="C18" s="330" t="s">
        <v>42</v>
      </c>
      <c r="D18" s="344">
        <f>F18+F19+I18+I19+L18+L19</f>
        <v>0</v>
      </c>
      <c r="E18" s="92"/>
      <c r="F18" s="53"/>
      <c r="G18" s="68" t="s">
        <v>7</v>
      </c>
      <c r="H18" s="52"/>
      <c r="I18" s="53"/>
      <c r="J18" s="68" t="s">
        <v>7</v>
      </c>
      <c r="K18" s="52"/>
      <c r="L18" s="53"/>
      <c r="M18" s="70" t="s">
        <v>7</v>
      </c>
    </row>
    <row r="19" spans="1:13" s="12" customFormat="1" ht="18" customHeight="1">
      <c r="A19" s="290"/>
      <c r="B19" s="320"/>
      <c r="C19" s="324"/>
      <c r="D19" s="253"/>
      <c r="E19" s="91"/>
      <c r="F19" s="40"/>
      <c r="G19" s="78" t="s">
        <v>7</v>
      </c>
      <c r="H19" s="39"/>
      <c r="I19" s="40"/>
      <c r="J19" s="78" t="s">
        <v>7</v>
      </c>
      <c r="K19" s="39"/>
      <c r="L19" s="40"/>
      <c r="M19" s="80" t="s">
        <v>7</v>
      </c>
    </row>
    <row r="20" spans="1:13" s="12" customFormat="1" ht="18" customHeight="1">
      <c r="A20" s="290"/>
      <c r="B20" s="318">
        <v>2</v>
      </c>
      <c r="C20" s="345" t="s">
        <v>43</v>
      </c>
      <c r="D20" s="337">
        <f>F20+F21+I20+I21+L20+L21</f>
        <v>0</v>
      </c>
      <c r="E20" s="92"/>
      <c r="F20" s="53"/>
      <c r="G20" s="68" t="s">
        <v>7</v>
      </c>
      <c r="H20" s="52"/>
      <c r="I20" s="53"/>
      <c r="J20" s="68" t="s">
        <v>7</v>
      </c>
      <c r="K20" s="52"/>
      <c r="L20" s="53"/>
      <c r="M20" s="70" t="s">
        <v>7</v>
      </c>
    </row>
    <row r="21" spans="1:13" s="12" customFormat="1" ht="18" customHeight="1">
      <c r="A21" s="290"/>
      <c r="B21" s="320"/>
      <c r="C21" s="346"/>
      <c r="D21" s="338"/>
      <c r="E21" s="92"/>
      <c r="F21" s="53"/>
      <c r="G21" s="68" t="s">
        <v>7</v>
      </c>
      <c r="H21" s="52"/>
      <c r="I21" s="53"/>
      <c r="J21" s="68" t="s">
        <v>7</v>
      </c>
      <c r="K21" s="52"/>
      <c r="L21" s="53"/>
      <c r="M21" s="70" t="s">
        <v>7</v>
      </c>
    </row>
    <row r="22" spans="1:13" s="12" customFormat="1" ht="18" customHeight="1">
      <c r="A22" s="290"/>
      <c r="B22" s="318">
        <v>3</v>
      </c>
      <c r="C22" s="323" t="s">
        <v>44</v>
      </c>
      <c r="D22" s="337">
        <f>F22+F23+I22+I23+L22+L23</f>
        <v>0</v>
      </c>
      <c r="E22" s="93"/>
      <c r="F22" s="34"/>
      <c r="G22" s="73" t="s">
        <v>7</v>
      </c>
      <c r="H22" s="33"/>
      <c r="I22" s="34"/>
      <c r="J22" s="73" t="s">
        <v>7</v>
      </c>
      <c r="K22" s="33"/>
      <c r="L22" s="34"/>
      <c r="M22" s="75" t="s">
        <v>7</v>
      </c>
    </row>
    <row r="23" spans="1:13" s="12" customFormat="1" ht="18" customHeight="1">
      <c r="A23" s="290"/>
      <c r="B23" s="320"/>
      <c r="C23" s="324"/>
      <c r="D23" s="338"/>
      <c r="E23" s="91"/>
      <c r="F23" s="40"/>
      <c r="G23" s="78" t="s">
        <v>7</v>
      </c>
      <c r="H23" s="39"/>
      <c r="I23" s="40"/>
      <c r="J23" s="78" t="s">
        <v>7</v>
      </c>
      <c r="K23" s="39"/>
      <c r="L23" s="40"/>
      <c r="M23" s="80" t="s">
        <v>7</v>
      </c>
    </row>
    <row r="24" spans="1:13" s="12" customFormat="1" ht="18" customHeight="1">
      <c r="A24" s="290"/>
      <c r="B24" s="318">
        <v>4</v>
      </c>
      <c r="C24" s="323" t="s">
        <v>45</v>
      </c>
      <c r="D24" s="337">
        <f>F24+F25+I24+I25+L24+L25</f>
        <v>0</v>
      </c>
      <c r="E24" s="92"/>
      <c r="F24" s="53"/>
      <c r="G24" s="68" t="s">
        <v>7</v>
      </c>
      <c r="H24" s="52"/>
      <c r="I24" s="53"/>
      <c r="J24" s="68" t="s">
        <v>7</v>
      </c>
      <c r="K24" s="52"/>
      <c r="L24" s="53"/>
      <c r="M24" s="70" t="s">
        <v>7</v>
      </c>
    </row>
    <row r="25" spans="1:13" s="12" customFormat="1" ht="18" customHeight="1">
      <c r="A25" s="290"/>
      <c r="B25" s="320"/>
      <c r="C25" s="324"/>
      <c r="D25" s="338"/>
      <c r="E25" s="92"/>
      <c r="F25" s="53"/>
      <c r="G25" s="68" t="s">
        <v>7</v>
      </c>
      <c r="H25" s="52"/>
      <c r="I25" s="53"/>
      <c r="J25" s="68" t="s">
        <v>7</v>
      </c>
      <c r="K25" s="52"/>
      <c r="L25" s="53"/>
      <c r="M25" s="70" t="s">
        <v>7</v>
      </c>
    </row>
    <row r="26" spans="1:13" s="12" customFormat="1" ht="18" customHeight="1">
      <c r="A26" s="290"/>
      <c r="B26" s="318">
        <v>5</v>
      </c>
      <c r="C26" s="323" t="s">
        <v>46</v>
      </c>
      <c r="D26" s="337">
        <f>F26+F27+I26+I27+L26+L27</f>
        <v>0</v>
      </c>
      <c r="E26" s="93"/>
      <c r="F26" s="34"/>
      <c r="G26" s="73" t="s">
        <v>7</v>
      </c>
      <c r="H26" s="33"/>
      <c r="I26" s="34"/>
      <c r="J26" s="73" t="s">
        <v>7</v>
      </c>
      <c r="K26" s="33"/>
      <c r="L26" s="34"/>
      <c r="M26" s="75" t="s">
        <v>7</v>
      </c>
    </row>
    <row r="27" spans="1:13" s="12" customFormat="1" ht="18" customHeight="1">
      <c r="A27" s="290"/>
      <c r="B27" s="320"/>
      <c r="C27" s="324"/>
      <c r="D27" s="338"/>
      <c r="E27" s="91"/>
      <c r="F27" s="40"/>
      <c r="G27" s="78" t="s">
        <v>7</v>
      </c>
      <c r="H27" s="39"/>
      <c r="I27" s="40"/>
      <c r="J27" s="78" t="s">
        <v>7</v>
      </c>
      <c r="K27" s="39"/>
      <c r="L27" s="40"/>
      <c r="M27" s="80" t="s">
        <v>7</v>
      </c>
    </row>
    <row r="28" spans="1:13" s="12" customFormat="1" ht="18" customHeight="1">
      <c r="A28" s="290"/>
      <c r="B28" s="318">
        <v>6</v>
      </c>
      <c r="C28" s="294" t="s">
        <v>47</v>
      </c>
      <c r="D28" s="337">
        <f>F28+F29+I28+I29+L28+L29</f>
        <v>0</v>
      </c>
      <c r="E28" s="93"/>
      <c r="F28" s="34"/>
      <c r="G28" s="73" t="s">
        <v>7</v>
      </c>
      <c r="H28" s="33"/>
      <c r="I28" s="34"/>
      <c r="J28" s="73" t="s">
        <v>7</v>
      </c>
      <c r="K28" s="33"/>
      <c r="L28" s="34"/>
      <c r="M28" s="75" t="s">
        <v>7</v>
      </c>
    </row>
    <row r="29" spans="1:13" s="12" customFormat="1" ht="18" customHeight="1">
      <c r="A29" s="290"/>
      <c r="B29" s="320"/>
      <c r="C29" s="253"/>
      <c r="D29" s="338"/>
      <c r="E29" s="91"/>
      <c r="F29" s="40"/>
      <c r="G29" s="78" t="s">
        <v>7</v>
      </c>
      <c r="H29" s="39"/>
      <c r="I29" s="40"/>
      <c r="J29" s="78" t="s">
        <v>7</v>
      </c>
      <c r="K29" s="39"/>
      <c r="L29" s="40"/>
      <c r="M29" s="80" t="s">
        <v>7</v>
      </c>
    </row>
    <row r="30" spans="1:13" s="12" customFormat="1" ht="18" customHeight="1">
      <c r="A30" s="290"/>
      <c r="B30" s="318">
        <v>7</v>
      </c>
      <c r="C30" s="294" t="s">
        <v>64</v>
      </c>
      <c r="D30" s="337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2" customFormat="1" ht="18" customHeight="1" thickBot="1">
      <c r="A31" s="331"/>
      <c r="B31" s="319"/>
      <c r="C31" s="359"/>
      <c r="D31" s="339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2" customFormat="1" ht="25.5" customHeight="1" thickTop="1" thickBot="1">
      <c r="A32" s="326" t="s">
        <v>48</v>
      </c>
      <c r="B32" s="327"/>
      <c r="C32" s="328"/>
      <c r="D32" s="95">
        <f>SUM(D18:D31)</f>
        <v>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2" customFormat="1" ht="36" customHeight="1" thickTop="1" thickBot="1">
      <c r="A33" s="356" t="s">
        <v>49</v>
      </c>
      <c r="B33" s="357"/>
      <c r="C33" s="358"/>
      <c r="D33" s="101">
        <f>D17+D32</f>
        <v>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2" customFormat="1" ht="15" customHeight="1" thickBot="1">
      <c r="A34" s="102"/>
      <c r="B34" s="139"/>
      <c r="C34" s="139"/>
      <c r="D34" s="103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2" customFormat="1" ht="24" customHeight="1">
      <c r="A35" s="360" t="s">
        <v>70</v>
      </c>
      <c r="B35" s="145">
        <v>1</v>
      </c>
      <c r="C35" s="146" t="s">
        <v>136</v>
      </c>
      <c r="D35" s="122">
        <f>F35+I35+L35</f>
        <v>0</v>
      </c>
      <c r="E35" s="123"/>
      <c r="F35" s="124"/>
      <c r="G35" s="125" t="s">
        <v>7</v>
      </c>
      <c r="H35" s="126"/>
      <c r="I35" s="124"/>
      <c r="J35" s="125" t="s">
        <v>7</v>
      </c>
      <c r="K35" s="126"/>
      <c r="L35" s="124"/>
      <c r="M35" s="127" t="s">
        <v>7</v>
      </c>
    </row>
    <row r="36" spans="1:13" s="12" customFormat="1" ht="24" customHeight="1">
      <c r="A36" s="361"/>
      <c r="B36" s="140">
        <v>2</v>
      </c>
      <c r="C36" s="141" t="s">
        <v>71</v>
      </c>
      <c r="D36" s="133">
        <f>F36+I36+L36</f>
        <v>0</v>
      </c>
      <c r="E36" s="128"/>
      <c r="F36" s="129"/>
      <c r="G36" s="130" t="s">
        <v>7</v>
      </c>
      <c r="H36" s="131"/>
      <c r="I36" s="129"/>
      <c r="J36" s="130" t="s">
        <v>7</v>
      </c>
      <c r="K36" s="131"/>
      <c r="L36" s="129"/>
      <c r="M36" s="132" t="s">
        <v>7</v>
      </c>
    </row>
    <row r="37" spans="1:13" s="12" customFormat="1" ht="24" customHeight="1">
      <c r="A37" s="361"/>
      <c r="B37" s="142">
        <v>3</v>
      </c>
      <c r="C37" s="143"/>
      <c r="D37" s="133">
        <f>F37+I37+L37</f>
        <v>0</v>
      </c>
      <c r="E37" s="128"/>
      <c r="F37" s="129"/>
      <c r="G37" s="130" t="s">
        <v>7</v>
      </c>
      <c r="H37" s="131"/>
      <c r="I37" s="129"/>
      <c r="J37" s="130" t="s">
        <v>7</v>
      </c>
      <c r="K37" s="131"/>
      <c r="L37" s="129"/>
      <c r="M37" s="132" t="s">
        <v>7</v>
      </c>
    </row>
    <row r="38" spans="1:13" s="12" customFormat="1" ht="24" customHeight="1" thickBot="1">
      <c r="A38" s="361"/>
      <c r="B38" s="144">
        <v>4</v>
      </c>
      <c r="C38" s="118"/>
      <c r="D38" s="147">
        <f>F38+I38+L38</f>
        <v>0</v>
      </c>
      <c r="E38" s="134"/>
      <c r="F38" s="135"/>
      <c r="G38" s="136" t="s">
        <v>7</v>
      </c>
      <c r="H38" s="137"/>
      <c r="I38" s="135"/>
      <c r="J38" s="136" t="s">
        <v>7</v>
      </c>
      <c r="K38" s="137"/>
      <c r="L38" s="135"/>
      <c r="M38" s="138" t="s">
        <v>7</v>
      </c>
    </row>
    <row r="39" spans="1:13" s="12" customFormat="1" ht="25.5" customHeight="1" thickTop="1" thickBot="1">
      <c r="A39" s="362" t="s">
        <v>72</v>
      </c>
      <c r="B39" s="363"/>
      <c r="C39" s="364"/>
      <c r="D39" s="121">
        <f>SUM(D35:D38)</f>
        <v>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2" customFormat="1" ht="21" customHeight="1" thickTop="1">
      <c r="A40" s="365" t="s">
        <v>50</v>
      </c>
      <c r="B40" s="150">
        <v>1</v>
      </c>
      <c r="C40" s="151" t="s">
        <v>65</v>
      </c>
      <c r="D40" s="152">
        <f>F40+I40+L40</f>
        <v>0</v>
      </c>
      <c r="E40" s="153"/>
      <c r="F40" s="154"/>
      <c r="G40" s="155" t="s">
        <v>7</v>
      </c>
      <c r="H40" s="156"/>
      <c r="I40" s="154"/>
      <c r="J40" s="155" t="s">
        <v>7</v>
      </c>
      <c r="K40" s="156"/>
      <c r="L40" s="154"/>
      <c r="M40" s="157" t="s">
        <v>7</v>
      </c>
    </row>
    <row r="41" spans="1:13" s="12" customFormat="1" ht="21" customHeight="1">
      <c r="A41" s="366"/>
      <c r="B41" s="158">
        <v>2</v>
      </c>
      <c r="C41" s="143" t="s">
        <v>78</v>
      </c>
      <c r="D41" s="159">
        <f t="shared" ref="D41:D46" si="0">F41+I41+L41</f>
        <v>0</v>
      </c>
      <c r="E41" s="128"/>
      <c r="F41" s="129"/>
      <c r="G41" s="160" t="s">
        <v>7</v>
      </c>
      <c r="H41" s="131"/>
      <c r="I41" s="129"/>
      <c r="J41" s="160" t="s">
        <v>7</v>
      </c>
      <c r="K41" s="131"/>
      <c r="L41" s="129"/>
      <c r="M41" s="132" t="s">
        <v>7</v>
      </c>
    </row>
    <row r="42" spans="1:13" s="12" customFormat="1" ht="21" customHeight="1">
      <c r="A42" s="366"/>
      <c r="B42" s="161">
        <v>3</v>
      </c>
      <c r="C42" s="143" t="s">
        <v>75</v>
      </c>
      <c r="D42" s="159">
        <f t="shared" si="0"/>
        <v>0</v>
      </c>
      <c r="E42" s="128"/>
      <c r="F42" s="129"/>
      <c r="G42" s="160" t="s">
        <v>7</v>
      </c>
      <c r="H42" s="131"/>
      <c r="I42" s="129"/>
      <c r="J42" s="160" t="s">
        <v>7</v>
      </c>
      <c r="K42" s="131"/>
      <c r="L42" s="129"/>
      <c r="M42" s="132" t="s">
        <v>7</v>
      </c>
    </row>
    <row r="43" spans="1:13" s="12" customFormat="1" ht="21" customHeight="1">
      <c r="A43" s="366"/>
      <c r="B43" s="161">
        <v>4</v>
      </c>
      <c r="C43" s="143" t="s">
        <v>76</v>
      </c>
      <c r="D43" s="159">
        <f t="shared" si="0"/>
        <v>0</v>
      </c>
      <c r="E43" s="128"/>
      <c r="F43" s="129"/>
      <c r="G43" s="160" t="s">
        <v>7</v>
      </c>
      <c r="H43" s="131"/>
      <c r="I43" s="129"/>
      <c r="J43" s="160" t="s">
        <v>7</v>
      </c>
      <c r="K43" s="131"/>
      <c r="L43" s="129"/>
      <c r="M43" s="132" t="s">
        <v>7</v>
      </c>
    </row>
    <row r="44" spans="1:13" s="12" customFormat="1" ht="21" customHeight="1">
      <c r="A44" s="366"/>
      <c r="B44" s="161">
        <v>5</v>
      </c>
      <c r="C44" s="162" t="s">
        <v>127</v>
      </c>
      <c r="D44" s="159">
        <f t="shared" si="0"/>
        <v>0</v>
      </c>
      <c r="E44" s="128"/>
      <c r="F44" s="129"/>
      <c r="G44" s="160" t="s">
        <v>7</v>
      </c>
      <c r="H44" s="131"/>
      <c r="I44" s="129"/>
      <c r="J44" s="160" t="s">
        <v>7</v>
      </c>
      <c r="K44" s="131"/>
      <c r="L44" s="129"/>
      <c r="M44" s="132" t="s">
        <v>7</v>
      </c>
    </row>
    <row r="45" spans="1:13" s="12" customFormat="1" ht="21" customHeight="1">
      <c r="A45" s="366"/>
      <c r="B45" s="161">
        <v>6</v>
      </c>
      <c r="C45" s="162" t="s">
        <v>77</v>
      </c>
      <c r="D45" s="159">
        <f>D48-(D33+D39+D40+D41+D42+D43+D44+D46)</f>
        <v>0</v>
      </c>
      <c r="E45" s="128" t="s">
        <v>147</v>
      </c>
      <c r="F45" s="129"/>
      <c r="G45" s="160" t="s">
        <v>7</v>
      </c>
      <c r="H45" s="131"/>
      <c r="I45" s="129"/>
      <c r="J45" s="160" t="s">
        <v>7</v>
      </c>
      <c r="K45" s="131"/>
      <c r="L45" s="129"/>
      <c r="M45" s="132" t="s">
        <v>7</v>
      </c>
    </row>
    <row r="46" spans="1:13" s="12" customFormat="1" ht="21" customHeight="1" thickBot="1">
      <c r="A46" s="367"/>
      <c r="B46" s="163">
        <v>7</v>
      </c>
      <c r="C46" s="164" t="s">
        <v>50</v>
      </c>
      <c r="D46" s="165">
        <f t="shared" si="0"/>
        <v>0</v>
      </c>
      <c r="E46" s="134"/>
      <c r="F46" s="135"/>
      <c r="G46" s="166" t="s">
        <v>7</v>
      </c>
      <c r="H46" s="137"/>
      <c r="I46" s="135"/>
      <c r="J46" s="166" t="s">
        <v>7</v>
      </c>
      <c r="K46" s="137"/>
      <c r="L46" s="135"/>
      <c r="M46" s="138" t="s">
        <v>7</v>
      </c>
    </row>
    <row r="47" spans="1:13" s="12" customFormat="1" ht="25.5" customHeight="1" thickTop="1" thickBot="1">
      <c r="A47" s="353" t="s">
        <v>73</v>
      </c>
      <c r="B47" s="354"/>
      <c r="C47" s="355"/>
      <c r="D47" s="108">
        <f>SUM(D40:D46)</f>
        <v>0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>
      <c r="A48" s="350" t="s">
        <v>74</v>
      </c>
      <c r="B48" s="351"/>
      <c r="C48" s="352"/>
      <c r="D48" s="111">
        <f>'収入の部（入力用）'!C38</f>
        <v>0</v>
      </c>
      <c r="E48" s="347" t="s">
        <v>148</v>
      </c>
      <c r="F48" s="348"/>
      <c r="G48" s="348"/>
      <c r="H48" s="348"/>
      <c r="I48" s="348"/>
      <c r="J48" s="348"/>
      <c r="K48" s="348"/>
      <c r="L48" s="348"/>
      <c r="M48" s="349"/>
    </row>
  </sheetData>
  <mergeCells count="56">
    <mergeCell ref="E48:M48"/>
    <mergeCell ref="D26:D27"/>
    <mergeCell ref="D28:D29"/>
    <mergeCell ref="D30:D31"/>
    <mergeCell ref="C22:C23"/>
    <mergeCell ref="C24:C25"/>
    <mergeCell ref="C26:C27"/>
    <mergeCell ref="C28:C29"/>
    <mergeCell ref="A48:C48"/>
    <mergeCell ref="A47:C47"/>
    <mergeCell ref="A33:C33"/>
    <mergeCell ref="C30:C31"/>
    <mergeCell ref="A35:A38"/>
    <mergeCell ref="A39:C39"/>
    <mergeCell ref="A40:A46"/>
    <mergeCell ref="A32:C32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18:A31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topLeftCell="A10" zoomScaleNormal="100" zoomScaleSheetLayoutView="100" workbookViewId="0">
      <selection activeCell="D20" sqref="D20:AD21"/>
    </sheetView>
  </sheetViews>
  <sheetFormatPr defaultRowHeight="13.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29" width="2.375" customWidth="1"/>
    <col min="30" max="30" width="1.875" customWidth="1"/>
    <col min="31" max="33" width="2.375" customWidth="1"/>
    <col min="35" max="35" width="9.875" bestFit="1" customWidth="1"/>
  </cols>
  <sheetData>
    <row r="1" spans="1:35" ht="24" customHeight="1" thickTop="1" thickBot="1">
      <c r="A1" s="1"/>
      <c r="B1" s="2"/>
      <c r="C1" s="3"/>
      <c r="D1" s="4"/>
      <c r="Q1" s="201" t="s">
        <v>0</v>
      </c>
      <c r="R1" s="202"/>
      <c r="S1" s="202"/>
      <c r="T1" s="202"/>
      <c r="U1" s="202"/>
      <c r="V1" s="202"/>
      <c r="W1" s="202"/>
      <c r="X1" s="202" t="s">
        <v>1</v>
      </c>
      <c r="Y1" s="202"/>
      <c r="Z1" s="202"/>
      <c r="AA1" s="202"/>
      <c r="AB1" s="202"/>
      <c r="AC1" s="202"/>
      <c r="AD1" s="203"/>
    </row>
    <row r="2" spans="1:35" ht="30" customHeight="1" thickBot="1">
      <c r="A2" s="1"/>
      <c r="B2" s="198" t="s">
        <v>152</v>
      </c>
      <c r="C2" s="3"/>
      <c r="D2" s="4"/>
      <c r="Q2" s="377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7"/>
    </row>
    <row r="3" spans="1:35" ht="24" customHeight="1">
      <c r="A3" s="5"/>
      <c r="B3" s="1"/>
      <c r="C3" s="3"/>
      <c r="D3" s="4"/>
    </row>
    <row r="4" spans="1:35" ht="22.5" customHeight="1">
      <c r="A4" s="224" t="s">
        <v>142</v>
      </c>
      <c r="B4" s="225"/>
      <c r="C4" s="225"/>
      <c r="D4" s="22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</row>
    <row r="5" spans="1:35" ht="22.5" customHeight="1">
      <c r="A5" s="375" t="s">
        <v>66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</row>
    <row r="6" spans="1:35" ht="22.5" customHeight="1">
      <c r="A6" s="243" t="s">
        <v>141</v>
      </c>
      <c r="B6" s="244"/>
      <c r="C6" s="244"/>
      <c r="D6" s="244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</row>
    <row r="7" spans="1:35" ht="22.5" customHeight="1" thickBot="1">
      <c r="A7" s="246" t="s">
        <v>2</v>
      </c>
      <c r="B7" s="247"/>
      <c r="C7" s="247"/>
      <c r="D7" s="247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</row>
    <row r="8" spans="1:35" s="7" customFormat="1" ht="25.5" customHeight="1" thickBot="1">
      <c r="A8" s="263" t="s">
        <v>3</v>
      </c>
      <c r="B8" s="264"/>
      <c r="C8" s="6" t="s">
        <v>4</v>
      </c>
      <c r="D8" s="249" t="s">
        <v>5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</row>
    <row r="9" spans="1:35" s="12" customFormat="1" ht="19.5" customHeight="1">
      <c r="A9" s="271">
        <v>1</v>
      </c>
      <c r="B9" s="252" t="s">
        <v>6</v>
      </c>
      <c r="C9" s="254">
        <f>D9*I9*O9</f>
        <v>1266000</v>
      </c>
      <c r="D9" s="279">
        <v>250</v>
      </c>
      <c r="E9" s="280"/>
      <c r="F9" s="280"/>
      <c r="G9" s="8" t="s">
        <v>7</v>
      </c>
      <c r="H9" s="8" t="s">
        <v>51</v>
      </c>
      <c r="I9" s="278">
        <v>422</v>
      </c>
      <c r="J9" s="278"/>
      <c r="K9" s="278"/>
      <c r="L9" s="269" t="s">
        <v>8</v>
      </c>
      <c r="M9" s="270"/>
      <c r="N9" s="8" t="s">
        <v>52</v>
      </c>
      <c r="O9" s="270">
        <v>12</v>
      </c>
      <c r="P9" s="270"/>
      <c r="Q9" s="9" t="s">
        <v>67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>
      <c r="A10" s="272"/>
      <c r="B10" s="253"/>
      <c r="C10" s="255"/>
      <c r="D10" s="281" t="s">
        <v>133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2"/>
    </row>
    <row r="11" spans="1:35" s="12" customFormat="1" ht="16.5" customHeight="1">
      <c r="A11" s="288" t="s">
        <v>9</v>
      </c>
      <c r="B11" s="275" t="s">
        <v>10</v>
      </c>
      <c r="C11" s="254">
        <f>IF(AH12=AH13,AH12,IF(AH12&lt;AH13,AH12,IF(AH13&lt;AH12,AH13)))</f>
        <v>383400</v>
      </c>
      <c r="D11" s="15" t="s">
        <v>79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>
      <c r="A12" s="289"/>
      <c r="B12" s="276"/>
      <c r="C12" s="255"/>
      <c r="D12" s="18" t="s">
        <v>81</v>
      </c>
      <c r="E12" s="268">
        <v>900</v>
      </c>
      <c r="F12" s="268"/>
      <c r="G12" s="19" t="s">
        <v>7</v>
      </c>
      <c r="H12" s="19" t="s">
        <v>51</v>
      </c>
      <c r="I12" s="257" t="s">
        <v>11</v>
      </c>
      <c r="J12" s="257"/>
      <c r="K12" s="257"/>
      <c r="L12" s="257"/>
      <c r="M12" s="257"/>
      <c r="N12" s="258">
        <v>426</v>
      </c>
      <c r="O12" s="258"/>
      <c r="P12" s="258"/>
      <c r="Q12" s="261" t="s">
        <v>8</v>
      </c>
      <c r="R12" s="261"/>
      <c r="S12" s="261" t="s">
        <v>54</v>
      </c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2"/>
      <c r="AE12" s="20"/>
      <c r="AF12" s="20" t="s">
        <v>12</v>
      </c>
      <c r="AG12" s="20" t="s">
        <v>13</v>
      </c>
      <c r="AH12" s="21">
        <f>E12*N12</f>
        <v>383400</v>
      </c>
      <c r="AI12" s="20"/>
    </row>
    <row r="13" spans="1:35" s="12" customFormat="1" ht="16.5" customHeight="1" thickBot="1">
      <c r="A13" s="290"/>
      <c r="B13" s="277"/>
      <c r="C13" s="277"/>
      <c r="D13" s="22" t="s">
        <v>82</v>
      </c>
      <c r="E13" s="256" t="s">
        <v>14</v>
      </c>
      <c r="F13" s="256"/>
      <c r="G13" s="261"/>
      <c r="H13" s="261"/>
      <c r="I13" s="256"/>
      <c r="J13" s="256"/>
      <c r="K13" s="256"/>
      <c r="L13" s="256"/>
      <c r="M13" s="256"/>
      <c r="N13" s="259">
        <f>'支出の部（記入例）'!D33</f>
        <v>1563000</v>
      </c>
      <c r="O13" s="259"/>
      <c r="P13" s="259"/>
      <c r="Q13" s="260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83</v>
      </c>
      <c r="AG13" s="12" t="s">
        <v>84</v>
      </c>
      <c r="AH13" s="21">
        <f>ROUNDDOWN(N13/3,-1)</f>
        <v>521000</v>
      </c>
    </row>
    <row r="14" spans="1:35" s="12" customFormat="1" ht="39" customHeight="1" thickBot="1">
      <c r="A14" s="290"/>
      <c r="B14" s="172" t="s">
        <v>134</v>
      </c>
      <c r="C14" s="25">
        <f>G14*K14</f>
        <v>26400</v>
      </c>
      <c r="D14" s="218" t="s">
        <v>135</v>
      </c>
      <c r="E14" s="273"/>
      <c r="F14" s="273"/>
      <c r="G14" s="448">
        <v>12</v>
      </c>
      <c r="H14" s="449"/>
      <c r="I14" s="26" t="s">
        <v>16</v>
      </c>
      <c r="J14" s="26" t="s">
        <v>51</v>
      </c>
      <c r="K14" s="306">
        <v>2200</v>
      </c>
      <c r="L14" s="307"/>
      <c r="M14" s="307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thickBot="1">
      <c r="A15" s="290"/>
      <c r="B15" s="31" t="s">
        <v>17</v>
      </c>
      <c r="C15" s="32">
        <f>D15*I15</f>
        <v>68160</v>
      </c>
      <c r="D15" s="439">
        <v>160</v>
      </c>
      <c r="E15" s="212"/>
      <c r="F15" s="212"/>
      <c r="G15" s="200" t="s">
        <v>7</v>
      </c>
      <c r="H15" s="199" t="s">
        <v>51</v>
      </c>
      <c r="I15" s="211">
        <v>426</v>
      </c>
      <c r="J15" s="211"/>
      <c r="K15" s="211"/>
      <c r="L15" s="440" t="s">
        <v>8</v>
      </c>
      <c r="M15" s="440"/>
      <c r="N15" s="35"/>
      <c r="O15" s="117"/>
      <c r="P15" s="117"/>
      <c r="Q15" s="117"/>
      <c r="R15" s="209"/>
      <c r="S15" s="209"/>
      <c r="T15" s="209"/>
      <c r="U15" s="36"/>
      <c r="V15" s="212"/>
      <c r="W15" s="212"/>
      <c r="X15" s="212"/>
      <c r="Y15" s="212"/>
      <c r="Z15" s="212"/>
      <c r="AA15" s="209"/>
      <c r="AB15" s="209"/>
      <c r="AC15" s="209"/>
      <c r="AD15" s="37"/>
    </row>
    <row r="16" spans="1:35" s="12" customFormat="1" ht="19.5" customHeight="1">
      <c r="A16" s="290"/>
      <c r="B16" s="374" t="s">
        <v>153</v>
      </c>
      <c r="C16" s="437">
        <v>20000</v>
      </c>
      <c r="D16" s="442" t="s">
        <v>154</v>
      </c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4"/>
    </row>
    <row r="17" spans="1:30" s="12" customFormat="1" ht="19.5" customHeight="1" thickBot="1">
      <c r="A17" s="290"/>
      <c r="B17" s="253"/>
      <c r="C17" s="438"/>
      <c r="D17" s="445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7"/>
    </row>
    <row r="18" spans="1:30" s="12" customFormat="1" ht="19.5" customHeight="1">
      <c r="A18" s="290"/>
      <c r="B18" s="302"/>
      <c r="C18" s="227" t="str">
        <f>IF(I18+I19+R18+R19+AA18+AA19=0,"",I18+I19+R18+R19+AA18+AA19)</f>
        <v/>
      </c>
      <c r="D18" s="223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441"/>
    </row>
    <row r="19" spans="1:30" s="12" customFormat="1" ht="19.5" customHeight="1">
      <c r="A19" s="290"/>
      <c r="B19" s="303"/>
      <c r="C19" s="22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7"/>
    </row>
    <row r="20" spans="1:30" s="12" customFormat="1" ht="19.5" customHeight="1">
      <c r="A20" s="290"/>
      <c r="B20" s="302"/>
      <c r="C20" s="227" t="str">
        <f>IF(I20+I21+R20+R21+AA20+AA21=0,"",I20+I21+R20+R21+AA20+AA21)</f>
        <v/>
      </c>
      <c r="D20" s="213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4"/>
    </row>
    <row r="21" spans="1:30" s="12" customFormat="1" ht="19.5" customHeight="1">
      <c r="A21" s="290"/>
      <c r="B21" s="253"/>
      <c r="C21" s="22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7"/>
    </row>
    <row r="22" spans="1:30" s="12" customFormat="1" ht="19.5" customHeight="1">
      <c r="A22" s="290"/>
      <c r="B22" s="294"/>
      <c r="C22" s="227" t="str">
        <f>IF(I22+I23+R22+R23+AA22+AA23=0,"",I22+I23+R22+R23+AA22+AA23)</f>
        <v/>
      </c>
      <c r="D22" s="213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4"/>
    </row>
    <row r="23" spans="1:30" s="12" customFormat="1" ht="19.5" customHeight="1">
      <c r="A23" s="291"/>
      <c r="B23" s="253"/>
      <c r="C23" s="22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7"/>
    </row>
    <row r="24" spans="1:30" s="12" customFormat="1" ht="16.5" customHeight="1">
      <c r="A24" s="308">
        <v>3</v>
      </c>
      <c r="B24" s="294" t="s">
        <v>18</v>
      </c>
      <c r="C24" s="227">
        <f>AB24+I25+I26+R26+AA26</f>
        <v>97554</v>
      </c>
      <c r="D24" s="43">
        <f>I24+N24</f>
        <v>17</v>
      </c>
      <c r="E24" s="35" t="s">
        <v>7</v>
      </c>
      <c r="F24" s="368" t="s">
        <v>19</v>
      </c>
      <c r="G24" s="240"/>
      <c r="H24" s="369"/>
      <c r="I24" s="148">
        <v>9</v>
      </c>
      <c r="J24" s="149" t="s">
        <v>7</v>
      </c>
      <c r="K24" s="372" t="s">
        <v>20</v>
      </c>
      <c r="L24" s="373"/>
      <c r="M24" s="373"/>
      <c r="N24" s="148">
        <v>8</v>
      </c>
      <c r="O24" s="44" t="s">
        <v>7</v>
      </c>
      <c r="P24" s="44" t="s">
        <v>58</v>
      </c>
      <c r="Q24" s="44" t="s">
        <v>51</v>
      </c>
      <c r="R24" s="239" t="s">
        <v>21</v>
      </c>
      <c r="S24" s="240"/>
      <c r="T24" s="240"/>
      <c r="U24" s="237">
        <v>426</v>
      </c>
      <c r="V24" s="238"/>
      <c r="W24" s="238"/>
      <c r="X24" s="46" t="s">
        <v>59</v>
      </c>
      <c r="Y24" s="47">
        <v>12</v>
      </c>
      <c r="Z24" s="45" t="s">
        <v>67</v>
      </c>
      <c r="AA24" s="46" t="s">
        <v>85</v>
      </c>
      <c r="AB24" s="234">
        <f>D24*U24*Y24</f>
        <v>86904</v>
      </c>
      <c r="AC24" s="234"/>
      <c r="AD24" s="235"/>
    </row>
    <row r="25" spans="1:30" s="12" customFormat="1" ht="16.5" customHeight="1">
      <c r="A25" s="309"/>
      <c r="B25" s="295"/>
      <c r="C25" s="304"/>
      <c r="D25" s="370" t="s">
        <v>22</v>
      </c>
      <c r="E25" s="371"/>
      <c r="F25" s="371"/>
      <c r="G25" s="371"/>
      <c r="H25" s="371"/>
      <c r="I25" s="236">
        <f>AA25</f>
        <v>6816</v>
      </c>
      <c r="J25" s="236"/>
      <c r="K25" s="236"/>
      <c r="L25" s="49" t="s">
        <v>7</v>
      </c>
      <c r="M25" s="48" t="s">
        <v>60</v>
      </c>
      <c r="N25" s="50">
        <v>4</v>
      </c>
      <c r="O25" s="371" t="s">
        <v>23</v>
      </c>
      <c r="P25" s="376"/>
      <c r="Q25" s="376"/>
      <c r="R25" s="376"/>
      <c r="S25" s="376"/>
      <c r="T25" s="376"/>
      <c r="U25" s="241">
        <v>426</v>
      </c>
      <c r="V25" s="242"/>
      <c r="W25" s="48" t="s">
        <v>61</v>
      </c>
      <c r="X25" s="50">
        <v>4</v>
      </c>
      <c r="Y25" s="48" t="s">
        <v>24</v>
      </c>
      <c r="Z25" s="48" t="s">
        <v>62</v>
      </c>
      <c r="AA25" s="236">
        <f>N25*U25*X25</f>
        <v>6816</v>
      </c>
      <c r="AB25" s="236"/>
      <c r="AC25" s="236"/>
      <c r="AD25" s="51" t="s">
        <v>58</v>
      </c>
    </row>
    <row r="26" spans="1:30" s="12" customFormat="1" ht="16.5" customHeight="1">
      <c r="A26" s="272"/>
      <c r="B26" s="253"/>
      <c r="C26" s="283"/>
      <c r="D26" s="215" t="s">
        <v>86</v>
      </c>
      <c r="E26" s="216"/>
      <c r="F26" s="216"/>
      <c r="G26" s="216"/>
      <c r="H26" s="216"/>
      <c r="I26" s="221">
        <v>3834</v>
      </c>
      <c r="J26" s="221"/>
      <c r="K26" s="221"/>
      <c r="L26" s="41" t="s">
        <v>7</v>
      </c>
      <c r="M26" s="216"/>
      <c r="N26" s="216"/>
      <c r="O26" s="216"/>
      <c r="P26" s="216"/>
      <c r="Q26" s="216"/>
      <c r="R26" s="221"/>
      <c r="S26" s="221"/>
      <c r="T26" s="221"/>
      <c r="U26" s="41" t="s">
        <v>7</v>
      </c>
      <c r="V26" s="216"/>
      <c r="W26" s="216"/>
      <c r="X26" s="216"/>
      <c r="Y26" s="216"/>
      <c r="Z26" s="216"/>
      <c r="AA26" s="221"/>
      <c r="AB26" s="221"/>
      <c r="AC26" s="221"/>
      <c r="AD26" s="42" t="s">
        <v>7</v>
      </c>
    </row>
    <row r="27" spans="1:30" s="12" customFormat="1" ht="19.5" customHeight="1">
      <c r="A27" s="292">
        <v>4</v>
      </c>
      <c r="B27" s="294" t="s">
        <v>25</v>
      </c>
      <c r="C27" s="227">
        <f>I27+I28+R27+R28+AA27+AA28</f>
        <v>68300</v>
      </c>
      <c r="D27" s="213" t="s">
        <v>87</v>
      </c>
      <c r="E27" s="210"/>
      <c r="F27" s="210"/>
      <c r="G27" s="210"/>
      <c r="H27" s="210"/>
      <c r="I27" s="211">
        <v>28300</v>
      </c>
      <c r="J27" s="211"/>
      <c r="K27" s="211"/>
      <c r="L27" s="35" t="s">
        <v>7</v>
      </c>
      <c r="M27" s="210" t="s">
        <v>88</v>
      </c>
      <c r="N27" s="210"/>
      <c r="O27" s="210"/>
      <c r="P27" s="210"/>
      <c r="Q27" s="210"/>
      <c r="R27" s="211">
        <v>20000</v>
      </c>
      <c r="S27" s="211"/>
      <c r="T27" s="211"/>
      <c r="U27" s="35" t="s">
        <v>7</v>
      </c>
      <c r="V27" s="210" t="s">
        <v>89</v>
      </c>
      <c r="W27" s="210"/>
      <c r="X27" s="210"/>
      <c r="Y27" s="210"/>
      <c r="Z27" s="210"/>
      <c r="AA27" s="211">
        <v>20000</v>
      </c>
      <c r="AB27" s="211"/>
      <c r="AC27" s="211"/>
      <c r="AD27" s="38" t="s">
        <v>7</v>
      </c>
    </row>
    <row r="28" spans="1:30" s="12" customFormat="1" ht="19.5" customHeight="1">
      <c r="A28" s="293"/>
      <c r="B28" s="295"/>
      <c r="C28" s="304"/>
      <c r="D28" s="215"/>
      <c r="E28" s="216"/>
      <c r="F28" s="216"/>
      <c r="G28" s="216"/>
      <c r="H28" s="216"/>
      <c r="I28" s="221"/>
      <c r="J28" s="221"/>
      <c r="K28" s="221"/>
      <c r="L28" s="41" t="s">
        <v>7</v>
      </c>
      <c r="M28" s="216"/>
      <c r="N28" s="216"/>
      <c r="O28" s="216"/>
      <c r="P28" s="216"/>
      <c r="Q28" s="216"/>
      <c r="R28" s="221"/>
      <c r="S28" s="221"/>
      <c r="T28" s="221"/>
      <c r="U28" s="41" t="s">
        <v>7</v>
      </c>
      <c r="V28" s="216"/>
      <c r="W28" s="216"/>
      <c r="X28" s="216"/>
      <c r="Y28" s="216"/>
      <c r="Z28" s="216"/>
      <c r="AA28" s="221"/>
      <c r="AB28" s="221"/>
      <c r="AC28" s="221"/>
      <c r="AD28" s="42" t="s">
        <v>7</v>
      </c>
    </row>
    <row r="29" spans="1:30" s="12" customFormat="1" ht="19.5" customHeight="1">
      <c r="A29" s="292">
        <v>5</v>
      </c>
      <c r="B29" s="294" t="s">
        <v>26</v>
      </c>
      <c r="C29" s="227">
        <f>I29+I30+R29+R30+AA29+AA30</f>
        <v>21000</v>
      </c>
      <c r="D29" s="213" t="s">
        <v>90</v>
      </c>
      <c r="E29" s="210"/>
      <c r="F29" s="210"/>
      <c r="G29" s="210"/>
      <c r="H29" s="210"/>
      <c r="I29" s="211">
        <v>6000</v>
      </c>
      <c r="J29" s="211"/>
      <c r="K29" s="211"/>
      <c r="L29" s="49" t="s">
        <v>7</v>
      </c>
      <c r="M29" s="210" t="s">
        <v>91</v>
      </c>
      <c r="N29" s="210"/>
      <c r="O29" s="210"/>
      <c r="P29" s="210"/>
      <c r="Q29" s="210"/>
      <c r="R29" s="211">
        <v>15000</v>
      </c>
      <c r="S29" s="211"/>
      <c r="T29" s="211"/>
      <c r="U29" s="49" t="s">
        <v>7</v>
      </c>
      <c r="V29" s="210"/>
      <c r="W29" s="210"/>
      <c r="X29" s="210"/>
      <c r="Y29" s="210"/>
      <c r="Z29" s="210"/>
      <c r="AA29" s="211"/>
      <c r="AB29" s="211"/>
      <c r="AC29" s="211"/>
      <c r="AD29" s="54" t="s">
        <v>7</v>
      </c>
    </row>
    <row r="30" spans="1:30" s="12" customFormat="1" ht="19.5" customHeight="1">
      <c r="A30" s="272"/>
      <c r="B30" s="253"/>
      <c r="C30" s="228"/>
      <c r="D30" s="215"/>
      <c r="E30" s="216"/>
      <c r="F30" s="216"/>
      <c r="G30" s="216"/>
      <c r="H30" s="216"/>
      <c r="I30" s="221"/>
      <c r="J30" s="221"/>
      <c r="K30" s="221"/>
      <c r="L30" s="49" t="s">
        <v>7</v>
      </c>
      <c r="M30" s="216"/>
      <c r="N30" s="216"/>
      <c r="O30" s="216"/>
      <c r="P30" s="216"/>
      <c r="Q30" s="216"/>
      <c r="R30" s="221"/>
      <c r="S30" s="221"/>
      <c r="T30" s="221"/>
      <c r="U30" s="49" t="s">
        <v>7</v>
      </c>
      <c r="V30" s="216"/>
      <c r="W30" s="216"/>
      <c r="X30" s="216"/>
      <c r="Y30" s="216"/>
      <c r="Z30" s="216"/>
      <c r="AA30" s="221"/>
      <c r="AB30" s="221"/>
      <c r="AC30" s="221"/>
      <c r="AD30" s="54" t="s">
        <v>7</v>
      </c>
    </row>
    <row r="31" spans="1:30" s="12" customFormat="1" ht="19.5" customHeight="1">
      <c r="A31" s="296" t="s">
        <v>27</v>
      </c>
      <c r="B31" s="284" t="s">
        <v>28</v>
      </c>
      <c r="C31" s="227">
        <f>I31+I32+R31+R32+AA31+AA32</f>
        <v>20000</v>
      </c>
      <c r="D31" s="213" t="s">
        <v>92</v>
      </c>
      <c r="E31" s="210"/>
      <c r="F31" s="210"/>
      <c r="G31" s="210"/>
      <c r="H31" s="210"/>
      <c r="I31" s="211">
        <v>20000</v>
      </c>
      <c r="J31" s="211"/>
      <c r="K31" s="211"/>
      <c r="L31" s="35" t="s">
        <v>7</v>
      </c>
      <c r="M31" s="210"/>
      <c r="N31" s="210"/>
      <c r="O31" s="210"/>
      <c r="P31" s="210"/>
      <c r="Q31" s="210"/>
      <c r="R31" s="211"/>
      <c r="S31" s="211"/>
      <c r="T31" s="211"/>
      <c r="U31" s="35" t="s">
        <v>7</v>
      </c>
      <c r="V31" s="210"/>
      <c r="W31" s="210"/>
      <c r="X31" s="210"/>
      <c r="Y31" s="210"/>
      <c r="Z31" s="210"/>
      <c r="AA31" s="211"/>
      <c r="AB31" s="211"/>
      <c r="AC31" s="211"/>
      <c r="AD31" s="38" t="s">
        <v>7</v>
      </c>
    </row>
    <row r="32" spans="1:30" s="12" customFormat="1" ht="19.5" customHeight="1">
      <c r="A32" s="297"/>
      <c r="B32" s="285"/>
      <c r="C32" s="228"/>
      <c r="D32" s="215"/>
      <c r="E32" s="216"/>
      <c r="F32" s="216"/>
      <c r="G32" s="216"/>
      <c r="H32" s="216"/>
      <c r="I32" s="221"/>
      <c r="J32" s="221"/>
      <c r="K32" s="221"/>
      <c r="L32" s="41" t="s">
        <v>7</v>
      </c>
      <c r="M32" s="216"/>
      <c r="N32" s="216"/>
      <c r="O32" s="216"/>
      <c r="P32" s="216"/>
      <c r="Q32" s="216"/>
      <c r="R32" s="221"/>
      <c r="S32" s="221"/>
      <c r="T32" s="221"/>
      <c r="U32" s="41" t="s">
        <v>7</v>
      </c>
      <c r="V32" s="216"/>
      <c r="W32" s="216"/>
      <c r="X32" s="216"/>
      <c r="Y32" s="216"/>
      <c r="Z32" s="216"/>
      <c r="AA32" s="221"/>
      <c r="AB32" s="221"/>
      <c r="AC32" s="221"/>
      <c r="AD32" s="42" t="s">
        <v>7</v>
      </c>
    </row>
    <row r="33" spans="1:30" s="12" customFormat="1" ht="19.5" customHeight="1">
      <c r="A33" s="297"/>
      <c r="B33" s="284" t="s">
        <v>68</v>
      </c>
      <c r="C33" s="227">
        <f>I33+I34+R33+R34+AA33+AA34</f>
        <v>60350</v>
      </c>
      <c r="D33" s="213" t="s">
        <v>93</v>
      </c>
      <c r="E33" s="210"/>
      <c r="F33" s="210"/>
      <c r="G33" s="210"/>
      <c r="H33" s="210"/>
      <c r="I33" s="211">
        <v>50000</v>
      </c>
      <c r="J33" s="211"/>
      <c r="K33" s="211"/>
      <c r="L33" s="49" t="s">
        <v>7</v>
      </c>
      <c r="M33" s="210" t="s">
        <v>94</v>
      </c>
      <c r="N33" s="210"/>
      <c r="O33" s="210"/>
      <c r="P33" s="210"/>
      <c r="Q33" s="210"/>
      <c r="R33" s="211">
        <v>10350</v>
      </c>
      <c r="S33" s="211"/>
      <c r="T33" s="211"/>
      <c r="U33" s="49" t="s">
        <v>7</v>
      </c>
      <c r="V33" s="210"/>
      <c r="W33" s="210"/>
      <c r="X33" s="210"/>
      <c r="Y33" s="210"/>
      <c r="Z33" s="210"/>
      <c r="AA33" s="211"/>
      <c r="AB33" s="211"/>
      <c r="AC33" s="211"/>
      <c r="AD33" s="54" t="s">
        <v>7</v>
      </c>
    </row>
    <row r="34" spans="1:30" s="12" customFormat="1" ht="19.5" customHeight="1">
      <c r="A34" s="297"/>
      <c r="B34" s="285"/>
      <c r="C34" s="228"/>
      <c r="D34" s="215"/>
      <c r="E34" s="216"/>
      <c r="F34" s="216"/>
      <c r="G34" s="216"/>
      <c r="H34" s="216"/>
      <c r="I34" s="221"/>
      <c r="J34" s="221"/>
      <c r="K34" s="221"/>
      <c r="L34" s="49" t="s">
        <v>7</v>
      </c>
      <c r="M34" s="216"/>
      <c r="N34" s="216"/>
      <c r="O34" s="216"/>
      <c r="P34" s="216"/>
      <c r="Q34" s="216"/>
      <c r="R34" s="221"/>
      <c r="S34" s="221"/>
      <c r="T34" s="221"/>
      <c r="U34" s="49" t="s">
        <v>7</v>
      </c>
      <c r="V34" s="216"/>
      <c r="W34" s="216"/>
      <c r="X34" s="216"/>
      <c r="Y34" s="216"/>
      <c r="Z34" s="216"/>
      <c r="AA34" s="221"/>
      <c r="AB34" s="221"/>
      <c r="AC34" s="221"/>
      <c r="AD34" s="54" t="s">
        <v>7</v>
      </c>
    </row>
    <row r="35" spans="1:30" s="12" customFormat="1" ht="19.5" customHeight="1">
      <c r="A35" s="297"/>
      <c r="B35" s="284" t="s">
        <v>69</v>
      </c>
      <c r="C35" s="232">
        <f>I35+I36+R35+R36+AA35+AA36</f>
        <v>50</v>
      </c>
      <c r="D35" s="213" t="s">
        <v>95</v>
      </c>
      <c r="E35" s="210"/>
      <c r="F35" s="210"/>
      <c r="G35" s="210"/>
      <c r="H35" s="210"/>
      <c r="I35" s="211">
        <v>50</v>
      </c>
      <c r="J35" s="211"/>
      <c r="K35" s="211"/>
      <c r="L35" s="35" t="s">
        <v>7</v>
      </c>
      <c r="M35" s="210"/>
      <c r="N35" s="210"/>
      <c r="O35" s="210"/>
      <c r="P35" s="210"/>
      <c r="Q35" s="210"/>
      <c r="R35" s="211"/>
      <c r="S35" s="211"/>
      <c r="T35" s="211"/>
      <c r="U35" s="35" t="s">
        <v>7</v>
      </c>
      <c r="V35" s="210"/>
      <c r="W35" s="210"/>
      <c r="X35" s="210"/>
      <c r="Y35" s="210"/>
      <c r="Z35" s="210"/>
      <c r="AA35" s="211"/>
      <c r="AB35" s="211"/>
      <c r="AC35" s="211"/>
      <c r="AD35" s="38" t="s">
        <v>7</v>
      </c>
    </row>
    <row r="36" spans="1:30" s="12" customFormat="1" ht="19.5" customHeight="1" thickBot="1">
      <c r="A36" s="298"/>
      <c r="B36" s="253"/>
      <c r="C36" s="434"/>
      <c r="D36" s="215"/>
      <c r="E36" s="216"/>
      <c r="F36" s="216"/>
      <c r="G36" s="216"/>
      <c r="H36" s="216"/>
      <c r="I36" s="221"/>
      <c r="J36" s="221"/>
      <c r="K36" s="221"/>
      <c r="L36" s="41" t="s">
        <v>7</v>
      </c>
      <c r="M36" s="216"/>
      <c r="N36" s="216"/>
      <c r="O36" s="216"/>
      <c r="P36" s="216"/>
      <c r="Q36" s="216"/>
      <c r="R36" s="221"/>
      <c r="S36" s="221"/>
      <c r="T36" s="221"/>
      <c r="U36" s="41" t="s">
        <v>7</v>
      </c>
      <c r="V36" s="216"/>
      <c r="W36" s="216"/>
      <c r="X36" s="216"/>
      <c r="Y36" s="216"/>
      <c r="Z36" s="216"/>
      <c r="AA36" s="221"/>
      <c r="AB36" s="221"/>
      <c r="AC36" s="221"/>
      <c r="AD36" s="42" t="s">
        <v>7</v>
      </c>
    </row>
    <row r="37" spans="1:30" s="12" customFormat="1" ht="19.5" customHeight="1">
      <c r="A37" s="292">
        <v>7</v>
      </c>
      <c r="B37" s="432" t="s">
        <v>29</v>
      </c>
      <c r="C37" s="435">
        <f>I37+I38+R37+R38+AA37+AA38</f>
        <v>123510</v>
      </c>
      <c r="D37" s="210" t="s">
        <v>96</v>
      </c>
      <c r="E37" s="210"/>
      <c r="F37" s="210"/>
      <c r="G37" s="210"/>
      <c r="H37" s="210"/>
      <c r="I37" s="211">
        <v>123510</v>
      </c>
      <c r="J37" s="211"/>
      <c r="K37" s="211"/>
      <c r="L37" s="35" t="s">
        <v>7</v>
      </c>
      <c r="M37" s="210"/>
      <c r="N37" s="210"/>
      <c r="O37" s="210"/>
      <c r="P37" s="210"/>
      <c r="Q37" s="210"/>
      <c r="R37" s="211"/>
      <c r="S37" s="211"/>
      <c r="T37" s="211"/>
      <c r="U37" s="35" t="s">
        <v>7</v>
      </c>
      <c r="V37" s="210"/>
      <c r="W37" s="210"/>
      <c r="X37" s="210"/>
      <c r="Y37" s="210"/>
      <c r="Z37" s="210"/>
      <c r="AA37" s="211"/>
      <c r="AB37" s="211"/>
      <c r="AC37" s="211"/>
      <c r="AD37" s="38" t="s">
        <v>7</v>
      </c>
    </row>
    <row r="38" spans="1:30" s="12" customFormat="1" ht="19.5" customHeight="1" thickBot="1">
      <c r="A38" s="299"/>
      <c r="B38" s="433"/>
      <c r="C38" s="436"/>
      <c r="D38" s="230"/>
      <c r="E38" s="230"/>
      <c r="F38" s="230"/>
      <c r="G38" s="230"/>
      <c r="H38" s="230"/>
      <c r="I38" s="231"/>
      <c r="J38" s="231"/>
      <c r="K38" s="231"/>
      <c r="L38" s="57" t="s">
        <v>7</v>
      </c>
      <c r="M38" s="230"/>
      <c r="N38" s="230"/>
      <c r="O38" s="230"/>
      <c r="P38" s="230"/>
      <c r="Q38" s="230"/>
      <c r="R38" s="231"/>
      <c r="S38" s="231"/>
      <c r="T38" s="231"/>
      <c r="U38" s="57" t="s">
        <v>7</v>
      </c>
      <c r="V38" s="230"/>
      <c r="W38" s="230"/>
      <c r="X38" s="230"/>
      <c r="Y38" s="230"/>
      <c r="Z38" s="230"/>
      <c r="AA38" s="231"/>
      <c r="AB38" s="231"/>
      <c r="AC38" s="231"/>
      <c r="AD38" s="58" t="s">
        <v>7</v>
      </c>
    </row>
    <row r="39" spans="1:30" s="12" customFormat="1" ht="49.5" customHeight="1" thickTop="1" thickBot="1">
      <c r="A39" s="286" t="s">
        <v>30</v>
      </c>
      <c r="B39" s="287"/>
      <c r="C39" s="59">
        <f>SUM(C9:C38)</f>
        <v>2154724</v>
      </c>
      <c r="D39" s="265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7"/>
    </row>
    <row r="40" spans="1:30" s="12" customFormat="1" ht="9" customHeight="1">
      <c r="A40" s="60"/>
      <c r="B40" s="60"/>
      <c r="C40" s="61"/>
      <c r="D40" s="62"/>
    </row>
  </sheetData>
  <mergeCells count="158"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D36:H36"/>
    <mergeCell ref="I36:K36"/>
    <mergeCell ref="M36:Q36"/>
    <mergeCell ref="R36:T36"/>
    <mergeCell ref="V36:Z36"/>
    <mergeCell ref="AA36:AC36"/>
    <mergeCell ref="D10:AD10"/>
    <mergeCell ref="V35:Z35"/>
    <mergeCell ref="A4:AD4"/>
    <mergeCell ref="A37:A38"/>
    <mergeCell ref="B37:B38"/>
    <mergeCell ref="C37:C38"/>
    <mergeCell ref="D37:H37"/>
    <mergeCell ref="B31:B32"/>
    <mergeCell ref="AA15:AC15"/>
    <mergeCell ref="I15:K15"/>
    <mergeCell ref="R15:T15"/>
    <mergeCell ref="V15:Z15"/>
    <mergeCell ref="D20:AD21"/>
    <mergeCell ref="D15:F15"/>
    <mergeCell ref="L15:M15"/>
    <mergeCell ref="D16:AD17"/>
    <mergeCell ref="C18:C19"/>
    <mergeCell ref="D18:AD19"/>
    <mergeCell ref="D22:AD23"/>
    <mergeCell ref="AA35:AC35"/>
    <mergeCell ref="I35:K35"/>
    <mergeCell ref="M35:Q35"/>
    <mergeCell ref="R35:T35"/>
    <mergeCell ref="R26:T26"/>
    <mergeCell ref="U25:V25"/>
    <mergeCell ref="AB24:AD24"/>
    <mergeCell ref="I25:K25"/>
    <mergeCell ref="A31:A36"/>
    <mergeCell ref="B35:B36"/>
    <mergeCell ref="C35:C36"/>
    <mergeCell ref="D35:H35"/>
    <mergeCell ref="D34:H34"/>
    <mergeCell ref="I31:K31"/>
    <mergeCell ref="M31:Q31"/>
    <mergeCell ref="R31:T31"/>
    <mergeCell ref="Q12:R12"/>
    <mergeCell ref="S12:AD12"/>
    <mergeCell ref="E13:M13"/>
    <mergeCell ref="I12:M12"/>
    <mergeCell ref="N12:P12"/>
    <mergeCell ref="N13:Q13"/>
    <mergeCell ref="C33:C34"/>
    <mergeCell ref="O25:T25"/>
    <mergeCell ref="I27:K27"/>
    <mergeCell ref="M27:Q27"/>
    <mergeCell ref="R27:T27"/>
    <mergeCell ref="D33:H33"/>
    <mergeCell ref="B29:B30"/>
    <mergeCell ref="I28:K28"/>
    <mergeCell ref="M28:Q28"/>
    <mergeCell ref="AA29:AC29"/>
    <mergeCell ref="A6:AD6"/>
    <mergeCell ref="A7:AD7"/>
    <mergeCell ref="A5:AD5"/>
    <mergeCell ref="B9:B10"/>
    <mergeCell ref="C9:C10"/>
    <mergeCell ref="A8:B8"/>
    <mergeCell ref="D8:AD8"/>
    <mergeCell ref="I9:K9"/>
    <mergeCell ref="D9:F9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C20:C21"/>
    <mergeCell ref="C16:C17"/>
    <mergeCell ref="B18:B19"/>
    <mergeCell ref="B33:B34"/>
    <mergeCell ref="C27:C28"/>
    <mergeCell ref="C29:C30"/>
    <mergeCell ref="C31:C32"/>
    <mergeCell ref="D27:H27"/>
    <mergeCell ref="D28:H28"/>
    <mergeCell ref="V27:Z27"/>
    <mergeCell ref="AA30:AC30"/>
    <mergeCell ref="D30:H30"/>
    <mergeCell ref="AA25:AC25"/>
    <mergeCell ref="U24:W24"/>
    <mergeCell ref="R24:T24"/>
    <mergeCell ref="K24:M24"/>
    <mergeCell ref="M29:Q29"/>
    <mergeCell ref="R29:T29"/>
    <mergeCell ref="V26:Z26"/>
    <mergeCell ref="R28:T28"/>
    <mergeCell ref="D31:H31"/>
    <mergeCell ref="D29:H29"/>
    <mergeCell ref="M30:Q30"/>
    <mergeCell ref="R30:T30"/>
    <mergeCell ref="D32:H32"/>
    <mergeCell ref="I34:K34"/>
    <mergeCell ref="M34:Q34"/>
    <mergeCell ref="R34:T34"/>
    <mergeCell ref="V34:Z34"/>
    <mergeCell ref="I33:K33"/>
    <mergeCell ref="M33:Q33"/>
    <mergeCell ref="R32:T32"/>
    <mergeCell ref="I29:K29"/>
    <mergeCell ref="AA31:AC31"/>
    <mergeCell ref="I30:K30"/>
    <mergeCell ref="AA26:AC26"/>
    <mergeCell ref="V30:Z30"/>
    <mergeCell ref="I32:K32"/>
    <mergeCell ref="M32:Q32"/>
    <mergeCell ref="V31:Z31"/>
    <mergeCell ref="AA34:AC34"/>
    <mergeCell ref="R33:T33"/>
    <mergeCell ref="V33:Z33"/>
    <mergeCell ref="AA33:AC33"/>
    <mergeCell ref="AA32:AC32"/>
    <mergeCell ref="AA27:AC27"/>
    <mergeCell ref="V28:Z28"/>
    <mergeCell ref="V29:Z29"/>
    <mergeCell ref="V32:Z32"/>
    <mergeCell ref="AA28:AC28"/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BreakPreview" topLeftCell="A31" zoomScaleNormal="100" zoomScaleSheetLayoutView="100" workbookViewId="0">
      <selection activeCell="F40" sqref="F40"/>
    </sheetView>
  </sheetViews>
  <sheetFormatPr defaultRowHeight="24.95" customHeight="1"/>
  <cols>
    <col min="1" max="2" width="4" style="193" customWidth="1"/>
    <col min="3" max="3" width="22.75" style="193" customWidth="1"/>
    <col min="4" max="4" width="12.875" style="194" customWidth="1"/>
    <col min="5" max="5" width="9.875" style="193" customWidth="1"/>
    <col min="6" max="6" width="7.125" style="193" customWidth="1"/>
    <col min="7" max="7" width="2.5" style="116" customWidth="1"/>
    <col min="8" max="8" width="9.875" style="193" customWidth="1"/>
    <col min="9" max="9" width="7.125" style="193" customWidth="1"/>
    <col min="10" max="10" width="2.5" style="116" customWidth="1"/>
    <col min="11" max="11" width="9.875" style="193" customWidth="1"/>
    <col min="12" max="12" width="7.125" style="193" customWidth="1"/>
    <col min="13" max="13" width="2.5" style="193" customWidth="1"/>
    <col min="14" max="16384" width="9" style="193"/>
  </cols>
  <sheetData>
    <row r="1" spans="1:13" s="173" customFormat="1" ht="22.5" customHeight="1" thickBot="1">
      <c r="A1" s="243" t="s">
        <v>31</v>
      </c>
      <c r="B1" s="243"/>
      <c r="C1" s="244"/>
      <c r="D1" s="244"/>
      <c r="E1" s="244"/>
      <c r="G1" s="64"/>
      <c r="J1" s="64"/>
    </row>
    <row r="2" spans="1:13" s="173" customFormat="1" ht="25.5" customHeight="1" thickBot="1">
      <c r="A2" s="263" t="s">
        <v>3</v>
      </c>
      <c r="B2" s="335"/>
      <c r="C2" s="389"/>
      <c r="D2" s="65" t="s">
        <v>4</v>
      </c>
      <c r="E2" s="340" t="s">
        <v>32</v>
      </c>
      <c r="F2" s="392"/>
      <c r="G2" s="392"/>
      <c r="H2" s="392"/>
      <c r="I2" s="392"/>
      <c r="J2" s="392"/>
      <c r="K2" s="392"/>
      <c r="L2" s="392"/>
      <c r="M2" s="393"/>
    </row>
    <row r="3" spans="1:13" s="173" customFormat="1" ht="12.75" customHeight="1">
      <c r="A3" s="390" t="s">
        <v>33</v>
      </c>
      <c r="B3" s="385">
        <v>1</v>
      </c>
      <c r="C3" s="387" t="s">
        <v>34</v>
      </c>
      <c r="D3" s="394">
        <f>F3+F4+I3+I4+L3+L4</f>
        <v>80000</v>
      </c>
      <c r="E3" s="66" t="s">
        <v>97</v>
      </c>
      <c r="F3" s="67">
        <v>80000</v>
      </c>
      <c r="G3" s="68" t="s">
        <v>98</v>
      </c>
      <c r="H3" s="69"/>
      <c r="I3" s="67"/>
      <c r="J3" s="68" t="s">
        <v>98</v>
      </c>
      <c r="K3" s="52"/>
      <c r="L3" s="67"/>
      <c r="M3" s="70" t="s">
        <v>7</v>
      </c>
    </row>
    <row r="4" spans="1:13" s="173" customFormat="1" ht="12.75" customHeight="1">
      <c r="A4" s="390"/>
      <c r="B4" s="386"/>
      <c r="C4" s="381"/>
      <c r="D4" s="384"/>
      <c r="E4" s="66"/>
      <c r="F4" s="67"/>
      <c r="G4" s="68" t="s">
        <v>98</v>
      </c>
      <c r="H4" s="69"/>
      <c r="I4" s="67"/>
      <c r="J4" s="68" t="s">
        <v>98</v>
      </c>
      <c r="K4" s="52"/>
      <c r="L4" s="67"/>
      <c r="M4" s="70" t="s">
        <v>7</v>
      </c>
    </row>
    <row r="5" spans="1:13" s="173" customFormat="1" ht="12.75" customHeight="1">
      <c r="A5" s="390"/>
      <c r="B5" s="388">
        <v>2</v>
      </c>
      <c r="C5" s="380" t="s">
        <v>35</v>
      </c>
      <c r="D5" s="378">
        <f>F5+F6+I5+I6+L5+L6</f>
        <v>65000</v>
      </c>
      <c r="E5" s="71" t="s">
        <v>99</v>
      </c>
      <c r="F5" s="72">
        <v>40000</v>
      </c>
      <c r="G5" s="73" t="s">
        <v>98</v>
      </c>
      <c r="H5" s="74" t="s">
        <v>100</v>
      </c>
      <c r="I5" s="72">
        <v>10000</v>
      </c>
      <c r="J5" s="73" t="s">
        <v>98</v>
      </c>
      <c r="K5" s="33" t="s">
        <v>101</v>
      </c>
      <c r="L5" s="72">
        <v>10000</v>
      </c>
      <c r="M5" s="75" t="s">
        <v>7</v>
      </c>
    </row>
    <row r="6" spans="1:13" s="173" customFormat="1" ht="12.75" customHeight="1">
      <c r="A6" s="390"/>
      <c r="B6" s="386"/>
      <c r="C6" s="381"/>
      <c r="D6" s="384"/>
      <c r="E6" s="76" t="s">
        <v>102</v>
      </c>
      <c r="F6" s="77">
        <v>5000</v>
      </c>
      <c r="G6" s="78" t="s">
        <v>98</v>
      </c>
      <c r="H6" s="79"/>
      <c r="I6" s="77"/>
      <c r="J6" s="78" t="s">
        <v>98</v>
      </c>
      <c r="K6" s="39"/>
      <c r="L6" s="77"/>
      <c r="M6" s="80" t="s">
        <v>7</v>
      </c>
    </row>
    <row r="7" spans="1:13" s="173" customFormat="1" ht="12.75" customHeight="1">
      <c r="A7" s="390"/>
      <c r="B7" s="388">
        <v>3</v>
      </c>
      <c r="C7" s="380" t="s">
        <v>36</v>
      </c>
      <c r="D7" s="378">
        <f>F7+F8+I7+I8+L7+L8</f>
        <v>60000</v>
      </c>
      <c r="E7" s="66" t="s">
        <v>103</v>
      </c>
      <c r="F7" s="67">
        <v>60000</v>
      </c>
      <c r="G7" s="73" t="s">
        <v>98</v>
      </c>
      <c r="H7" s="69"/>
      <c r="I7" s="67"/>
      <c r="J7" s="73" t="s">
        <v>98</v>
      </c>
      <c r="K7" s="52"/>
      <c r="L7" s="67"/>
      <c r="M7" s="75" t="s">
        <v>7</v>
      </c>
    </row>
    <row r="8" spans="1:13" s="173" customFormat="1" ht="12.75" customHeight="1">
      <c r="A8" s="390"/>
      <c r="B8" s="386"/>
      <c r="C8" s="381"/>
      <c r="D8" s="384"/>
      <c r="E8" s="66"/>
      <c r="F8" s="67"/>
      <c r="G8" s="78" t="s">
        <v>98</v>
      </c>
      <c r="H8" s="69"/>
      <c r="I8" s="67"/>
      <c r="J8" s="78" t="s">
        <v>98</v>
      </c>
      <c r="K8" s="52"/>
      <c r="L8" s="67"/>
      <c r="M8" s="80" t="s">
        <v>7</v>
      </c>
    </row>
    <row r="9" spans="1:13" s="173" customFormat="1" ht="12.75" customHeight="1">
      <c r="A9" s="390"/>
      <c r="B9" s="388">
        <v>4</v>
      </c>
      <c r="C9" s="380" t="s">
        <v>37</v>
      </c>
      <c r="D9" s="378">
        <f>F9+F10+I9+I10+L9+L10</f>
        <v>0</v>
      </c>
      <c r="E9" s="71"/>
      <c r="F9" s="72"/>
      <c r="G9" s="73" t="s">
        <v>98</v>
      </c>
      <c r="H9" s="74"/>
      <c r="I9" s="72"/>
      <c r="J9" s="73" t="s">
        <v>98</v>
      </c>
      <c r="K9" s="33"/>
      <c r="L9" s="72"/>
      <c r="M9" s="75" t="s">
        <v>7</v>
      </c>
    </row>
    <row r="10" spans="1:13" s="173" customFormat="1" ht="12.75" customHeight="1">
      <c r="A10" s="390"/>
      <c r="B10" s="386"/>
      <c r="C10" s="381"/>
      <c r="D10" s="384"/>
      <c r="E10" s="76"/>
      <c r="F10" s="77"/>
      <c r="G10" s="78" t="s">
        <v>98</v>
      </c>
      <c r="H10" s="79"/>
      <c r="I10" s="77"/>
      <c r="J10" s="78" t="s">
        <v>98</v>
      </c>
      <c r="K10" s="39"/>
      <c r="L10" s="77"/>
      <c r="M10" s="80" t="s">
        <v>7</v>
      </c>
    </row>
    <row r="11" spans="1:13" s="173" customFormat="1" ht="12.75" customHeight="1">
      <c r="A11" s="390"/>
      <c r="B11" s="388">
        <v>5</v>
      </c>
      <c r="C11" s="396" t="s">
        <v>38</v>
      </c>
      <c r="D11" s="378">
        <f>F11+F12+I11+I12+L11+L12</f>
        <v>160000</v>
      </c>
      <c r="E11" s="71" t="s">
        <v>104</v>
      </c>
      <c r="F11" s="72">
        <v>70000</v>
      </c>
      <c r="G11" s="73" t="s">
        <v>98</v>
      </c>
      <c r="H11" s="74" t="s">
        <v>105</v>
      </c>
      <c r="I11" s="72">
        <v>50000</v>
      </c>
      <c r="J11" s="73" t="s">
        <v>98</v>
      </c>
      <c r="K11" s="33" t="s">
        <v>106</v>
      </c>
      <c r="L11" s="72">
        <v>40000</v>
      </c>
      <c r="M11" s="75" t="s">
        <v>7</v>
      </c>
    </row>
    <row r="12" spans="1:13" s="173" customFormat="1" ht="12.75" customHeight="1">
      <c r="A12" s="390"/>
      <c r="B12" s="386"/>
      <c r="C12" s="397"/>
      <c r="D12" s="384"/>
      <c r="E12" s="76"/>
      <c r="F12" s="77"/>
      <c r="G12" s="78" t="s">
        <v>98</v>
      </c>
      <c r="H12" s="79"/>
      <c r="I12" s="77"/>
      <c r="J12" s="78" t="s">
        <v>98</v>
      </c>
      <c r="K12" s="39"/>
      <c r="L12" s="77"/>
      <c r="M12" s="80" t="s">
        <v>7</v>
      </c>
    </row>
    <row r="13" spans="1:13" s="173" customFormat="1" ht="12.75" customHeight="1">
      <c r="A13" s="390"/>
      <c r="B13" s="388">
        <v>6</v>
      </c>
      <c r="C13" s="380" t="s">
        <v>39</v>
      </c>
      <c r="D13" s="378">
        <f>F13+F14+I13+I14+L13+L14</f>
        <v>150000</v>
      </c>
      <c r="E13" s="71" t="s">
        <v>107</v>
      </c>
      <c r="F13" s="72">
        <v>150000</v>
      </c>
      <c r="G13" s="73" t="s">
        <v>98</v>
      </c>
      <c r="H13" s="74"/>
      <c r="I13" s="72"/>
      <c r="J13" s="73" t="s">
        <v>98</v>
      </c>
      <c r="K13" s="33"/>
      <c r="L13" s="72"/>
      <c r="M13" s="75" t="s">
        <v>7</v>
      </c>
    </row>
    <row r="14" spans="1:13" s="173" customFormat="1" ht="12.75" customHeight="1">
      <c r="A14" s="390"/>
      <c r="B14" s="386"/>
      <c r="C14" s="381"/>
      <c r="D14" s="384"/>
      <c r="E14" s="76"/>
      <c r="F14" s="77"/>
      <c r="G14" s="78" t="s">
        <v>98</v>
      </c>
      <c r="H14" s="79"/>
      <c r="I14" s="77"/>
      <c r="J14" s="78" t="s">
        <v>98</v>
      </c>
      <c r="K14" s="39"/>
      <c r="L14" s="77"/>
      <c r="M14" s="80" t="s">
        <v>7</v>
      </c>
    </row>
    <row r="15" spans="1:13" s="173" customFormat="1" ht="12.75" customHeight="1">
      <c r="A15" s="390"/>
      <c r="B15" s="388">
        <v>7</v>
      </c>
      <c r="C15" s="380" t="s">
        <v>63</v>
      </c>
      <c r="D15" s="378">
        <f>F15+F16+I15+I16+L15+L16</f>
        <v>70000</v>
      </c>
      <c r="E15" s="66" t="s">
        <v>108</v>
      </c>
      <c r="F15" s="67">
        <v>50000</v>
      </c>
      <c r="G15" s="73" t="s">
        <v>98</v>
      </c>
      <c r="H15" s="69" t="s">
        <v>109</v>
      </c>
      <c r="I15" s="67">
        <v>20000</v>
      </c>
      <c r="J15" s="73" t="s">
        <v>98</v>
      </c>
      <c r="K15" s="52"/>
      <c r="L15" s="67"/>
      <c r="M15" s="75" t="s">
        <v>7</v>
      </c>
    </row>
    <row r="16" spans="1:13" s="173" customFormat="1" ht="12.75" customHeight="1" thickBot="1">
      <c r="A16" s="391"/>
      <c r="B16" s="395"/>
      <c r="C16" s="398"/>
      <c r="D16" s="379"/>
      <c r="E16" s="81"/>
      <c r="F16" s="82"/>
      <c r="G16" s="83" t="s">
        <v>98</v>
      </c>
      <c r="H16" s="84"/>
      <c r="I16" s="82"/>
      <c r="J16" s="83" t="s">
        <v>98</v>
      </c>
      <c r="K16" s="55"/>
      <c r="L16" s="82"/>
      <c r="M16" s="85" t="s">
        <v>7</v>
      </c>
    </row>
    <row r="17" spans="1:13" s="173" customFormat="1" ht="25.5" customHeight="1" thickTop="1" thickBot="1">
      <c r="A17" s="399" t="s">
        <v>40</v>
      </c>
      <c r="B17" s="400"/>
      <c r="C17" s="401"/>
      <c r="D17" s="174">
        <f>SUM(D3:D16)</f>
        <v>585000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73" customFormat="1" ht="18" customHeight="1" thickTop="1">
      <c r="A18" s="390" t="s">
        <v>41</v>
      </c>
      <c r="B18" s="402">
        <v>1</v>
      </c>
      <c r="C18" s="403" t="s">
        <v>42</v>
      </c>
      <c r="D18" s="382">
        <f>F18+F19+I18+I19+L18+L19</f>
        <v>100000</v>
      </c>
      <c r="E18" s="168" t="s">
        <v>110</v>
      </c>
      <c r="F18" s="169">
        <v>100000</v>
      </c>
      <c r="G18" s="170" t="s">
        <v>98</v>
      </c>
      <c r="H18" s="171"/>
      <c r="I18" s="169"/>
      <c r="J18" s="170" t="s">
        <v>98</v>
      </c>
      <c r="K18" s="171"/>
      <c r="L18" s="169"/>
      <c r="M18" s="70" t="s">
        <v>7</v>
      </c>
    </row>
    <row r="19" spans="1:13" s="173" customFormat="1" ht="18" customHeight="1">
      <c r="A19" s="390"/>
      <c r="B19" s="386"/>
      <c r="C19" s="381"/>
      <c r="D19" s="383"/>
      <c r="E19" s="91"/>
      <c r="F19" s="40"/>
      <c r="G19" s="78" t="s">
        <v>98</v>
      </c>
      <c r="H19" s="39"/>
      <c r="I19" s="40"/>
      <c r="J19" s="78" t="s">
        <v>98</v>
      </c>
      <c r="K19" s="39"/>
      <c r="L19" s="40"/>
      <c r="M19" s="80" t="s">
        <v>7</v>
      </c>
    </row>
    <row r="20" spans="1:13" s="173" customFormat="1" ht="18" customHeight="1">
      <c r="A20" s="390"/>
      <c r="B20" s="388">
        <v>2</v>
      </c>
      <c r="C20" s="345" t="s">
        <v>43</v>
      </c>
      <c r="D20" s="378">
        <f>F20+F21+I20+I21+L20+L21</f>
        <v>148000</v>
      </c>
      <c r="E20" s="92" t="s">
        <v>111</v>
      </c>
      <c r="F20" s="53">
        <v>30000</v>
      </c>
      <c r="G20" s="68" t="s">
        <v>98</v>
      </c>
      <c r="H20" s="52" t="s">
        <v>137</v>
      </c>
      <c r="I20" s="53">
        <v>68000</v>
      </c>
      <c r="J20" s="68" t="s">
        <v>98</v>
      </c>
      <c r="K20" s="52" t="s">
        <v>112</v>
      </c>
      <c r="L20" s="53">
        <v>50000</v>
      </c>
      <c r="M20" s="70" t="s">
        <v>7</v>
      </c>
    </row>
    <row r="21" spans="1:13" s="173" customFormat="1" ht="18" customHeight="1">
      <c r="A21" s="390"/>
      <c r="B21" s="386"/>
      <c r="C21" s="346"/>
      <c r="D21" s="384"/>
      <c r="E21" s="92"/>
      <c r="F21" s="53"/>
      <c r="G21" s="68" t="s">
        <v>98</v>
      </c>
      <c r="H21" s="52"/>
      <c r="I21" s="53"/>
      <c r="J21" s="68" t="s">
        <v>98</v>
      </c>
      <c r="K21" s="52"/>
      <c r="L21" s="53"/>
      <c r="M21" s="70" t="s">
        <v>7</v>
      </c>
    </row>
    <row r="22" spans="1:13" s="173" customFormat="1" ht="18" customHeight="1">
      <c r="A22" s="390"/>
      <c r="B22" s="388">
        <v>3</v>
      </c>
      <c r="C22" s="380" t="s">
        <v>44</v>
      </c>
      <c r="D22" s="378">
        <f>F22+F23+I22+I23+L22+L23</f>
        <v>120000</v>
      </c>
      <c r="E22" s="93" t="s">
        <v>113</v>
      </c>
      <c r="F22" s="34">
        <v>70000</v>
      </c>
      <c r="G22" s="73" t="s">
        <v>98</v>
      </c>
      <c r="H22" s="33" t="s">
        <v>114</v>
      </c>
      <c r="I22" s="34">
        <v>50000</v>
      </c>
      <c r="J22" s="73" t="s">
        <v>98</v>
      </c>
      <c r="K22" s="33"/>
      <c r="L22" s="34"/>
      <c r="M22" s="75" t="s">
        <v>7</v>
      </c>
    </row>
    <row r="23" spans="1:13" s="173" customFormat="1" ht="18" customHeight="1">
      <c r="A23" s="390"/>
      <c r="B23" s="386"/>
      <c r="C23" s="381"/>
      <c r="D23" s="384"/>
      <c r="E23" s="91"/>
      <c r="F23" s="40"/>
      <c r="G23" s="78" t="s">
        <v>98</v>
      </c>
      <c r="H23" s="39"/>
      <c r="I23" s="40"/>
      <c r="J23" s="78" t="s">
        <v>98</v>
      </c>
      <c r="K23" s="39"/>
      <c r="L23" s="40"/>
      <c r="M23" s="80" t="s">
        <v>7</v>
      </c>
    </row>
    <row r="24" spans="1:13" s="173" customFormat="1" ht="18" customHeight="1">
      <c r="A24" s="390"/>
      <c r="B24" s="388">
        <v>4</v>
      </c>
      <c r="C24" s="380" t="s">
        <v>45</v>
      </c>
      <c r="D24" s="378">
        <f>F24+F25+I24+I25+L24+L25</f>
        <v>320000</v>
      </c>
      <c r="E24" s="92" t="s">
        <v>115</v>
      </c>
      <c r="F24" s="53">
        <v>150000</v>
      </c>
      <c r="G24" s="68" t="s">
        <v>98</v>
      </c>
      <c r="H24" s="52" t="s">
        <v>116</v>
      </c>
      <c r="I24" s="53">
        <v>120000</v>
      </c>
      <c r="J24" s="68" t="s">
        <v>98</v>
      </c>
      <c r="K24" s="52" t="s">
        <v>117</v>
      </c>
      <c r="L24" s="53">
        <v>50000</v>
      </c>
      <c r="M24" s="70" t="s">
        <v>7</v>
      </c>
    </row>
    <row r="25" spans="1:13" s="173" customFormat="1" ht="18" customHeight="1">
      <c r="A25" s="390"/>
      <c r="B25" s="386"/>
      <c r="C25" s="381"/>
      <c r="D25" s="384"/>
      <c r="E25" s="92"/>
      <c r="F25" s="53"/>
      <c r="G25" s="68" t="s">
        <v>98</v>
      </c>
      <c r="H25" s="52"/>
      <c r="I25" s="53"/>
      <c r="J25" s="68" t="s">
        <v>98</v>
      </c>
      <c r="K25" s="52"/>
      <c r="L25" s="53"/>
      <c r="M25" s="70" t="s">
        <v>7</v>
      </c>
    </row>
    <row r="26" spans="1:13" s="173" customFormat="1" ht="18" customHeight="1">
      <c r="A26" s="390"/>
      <c r="B26" s="388">
        <v>5</v>
      </c>
      <c r="C26" s="380" t="s">
        <v>46</v>
      </c>
      <c r="D26" s="378">
        <f>F26+F27+I26+I27+L26+L27</f>
        <v>140000</v>
      </c>
      <c r="E26" s="93" t="s">
        <v>118</v>
      </c>
      <c r="F26" s="34">
        <v>80000</v>
      </c>
      <c r="G26" s="73" t="s">
        <v>98</v>
      </c>
      <c r="H26" s="33" t="s">
        <v>131</v>
      </c>
      <c r="I26" s="34">
        <v>60000</v>
      </c>
      <c r="J26" s="73" t="s">
        <v>98</v>
      </c>
      <c r="K26" s="33"/>
      <c r="L26" s="34"/>
      <c r="M26" s="75" t="s">
        <v>7</v>
      </c>
    </row>
    <row r="27" spans="1:13" s="173" customFormat="1" ht="18" customHeight="1">
      <c r="A27" s="390"/>
      <c r="B27" s="386"/>
      <c r="C27" s="381"/>
      <c r="D27" s="384"/>
      <c r="E27" s="91"/>
      <c r="F27" s="40"/>
      <c r="G27" s="78" t="s">
        <v>98</v>
      </c>
      <c r="H27" s="39"/>
      <c r="I27" s="40"/>
      <c r="J27" s="78" t="s">
        <v>98</v>
      </c>
      <c r="K27" s="39"/>
      <c r="L27" s="40"/>
      <c r="M27" s="80" t="s">
        <v>7</v>
      </c>
    </row>
    <row r="28" spans="1:13" s="173" customFormat="1" ht="18" customHeight="1">
      <c r="A28" s="390"/>
      <c r="B28" s="388">
        <v>6</v>
      </c>
      <c r="C28" s="410" t="s">
        <v>47</v>
      </c>
      <c r="D28" s="378">
        <f>F28+F29+I28+I29+L28+L29</f>
        <v>150000</v>
      </c>
      <c r="E28" s="93" t="s">
        <v>119</v>
      </c>
      <c r="F28" s="34">
        <v>70000</v>
      </c>
      <c r="G28" s="73" t="s">
        <v>98</v>
      </c>
      <c r="H28" s="33" t="s">
        <v>120</v>
      </c>
      <c r="I28" s="34">
        <v>30000</v>
      </c>
      <c r="J28" s="73" t="s">
        <v>98</v>
      </c>
      <c r="K28" s="33" t="s">
        <v>121</v>
      </c>
      <c r="L28" s="34">
        <v>50000</v>
      </c>
      <c r="M28" s="75" t="s">
        <v>7</v>
      </c>
    </row>
    <row r="29" spans="1:13" s="173" customFormat="1" ht="18" customHeight="1">
      <c r="A29" s="390"/>
      <c r="B29" s="386"/>
      <c r="C29" s="383"/>
      <c r="D29" s="384"/>
      <c r="E29" s="91"/>
      <c r="F29" s="40"/>
      <c r="G29" s="78" t="s">
        <v>98</v>
      </c>
      <c r="H29" s="39"/>
      <c r="I29" s="40"/>
      <c r="J29" s="78" t="s">
        <v>98</v>
      </c>
      <c r="K29" s="39"/>
      <c r="L29" s="40"/>
      <c r="M29" s="80" t="s">
        <v>7</v>
      </c>
    </row>
    <row r="30" spans="1:13" s="173" customFormat="1" ht="18" customHeight="1">
      <c r="A30" s="390"/>
      <c r="B30" s="388">
        <v>7</v>
      </c>
      <c r="C30" s="410" t="s">
        <v>64</v>
      </c>
      <c r="D30" s="378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73" customFormat="1" ht="18" customHeight="1" thickBot="1">
      <c r="A31" s="391"/>
      <c r="B31" s="395"/>
      <c r="C31" s="411"/>
      <c r="D31" s="379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73" customFormat="1" ht="25.5" customHeight="1" thickTop="1" thickBot="1">
      <c r="A32" s="399" t="s">
        <v>48</v>
      </c>
      <c r="B32" s="400"/>
      <c r="C32" s="401"/>
      <c r="D32" s="175">
        <f>SUM(D18:D31)</f>
        <v>978000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73" customFormat="1" ht="36" customHeight="1" thickTop="1" thickBot="1">
      <c r="A33" s="407" t="s">
        <v>49</v>
      </c>
      <c r="B33" s="408"/>
      <c r="C33" s="409"/>
      <c r="D33" s="176">
        <f>D17+D32</f>
        <v>1563000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73" customFormat="1" ht="15" customHeight="1" thickBot="1">
      <c r="A34" s="177"/>
      <c r="B34" s="178"/>
      <c r="C34" s="178"/>
      <c r="D34" s="179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73" customFormat="1" ht="24" customHeight="1">
      <c r="A35" s="412" t="s">
        <v>70</v>
      </c>
      <c r="B35" s="419">
        <v>1</v>
      </c>
      <c r="C35" s="426" t="s">
        <v>136</v>
      </c>
      <c r="D35" s="423">
        <f>F35+I35+L35</f>
        <v>49000</v>
      </c>
      <c r="E35" s="123" t="s">
        <v>138</v>
      </c>
      <c r="F35" s="124">
        <v>19000</v>
      </c>
      <c r="G35" s="125" t="s">
        <v>7</v>
      </c>
      <c r="H35" s="126" t="s">
        <v>139</v>
      </c>
      <c r="I35" s="124">
        <v>30000</v>
      </c>
      <c r="J35" s="125" t="s">
        <v>7</v>
      </c>
      <c r="K35" s="126"/>
      <c r="L35" s="124"/>
      <c r="M35" s="127" t="s">
        <v>7</v>
      </c>
    </row>
    <row r="36" spans="1:13" s="173" customFormat="1" ht="24" customHeight="1">
      <c r="A36" s="413"/>
      <c r="B36" s="420">
        <v>2</v>
      </c>
      <c r="C36" s="427" t="s">
        <v>71</v>
      </c>
      <c r="D36" s="424">
        <f>F36+I36+L36</f>
        <v>80000</v>
      </c>
      <c r="E36" s="128" t="s">
        <v>122</v>
      </c>
      <c r="F36" s="129">
        <v>30000</v>
      </c>
      <c r="G36" s="130" t="s">
        <v>7</v>
      </c>
      <c r="H36" s="131" t="s">
        <v>123</v>
      </c>
      <c r="I36" s="129">
        <v>50000</v>
      </c>
      <c r="J36" s="130" t="s">
        <v>7</v>
      </c>
      <c r="K36" s="131"/>
      <c r="L36" s="129"/>
      <c r="M36" s="132" t="s">
        <v>7</v>
      </c>
    </row>
    <row r="37" spans="1:13" s="173" customFormat="1" ht="24" customHeight="1">
      <c r="A37" s="413"/>
      <c r="B37" s="421">
        <v>3</v>
      </c>
      <c r="C37" s="428" t="s">
        <v>153</v>
      </c>
      <c r="D37" s="424">
        <f>F37+I37+L37</f>
        <v>20000</v>
      </c>
      <c r="E37" s="128" t="s">
        <v>155</v>
      </c>
      <c r="F37" s="129">
        <v>20000</v>
      </c>
      <c r="G37" s="130" t="s">
        <v>7</v>
      </c>
      <c r="H37" s="131"/>
      <c r="I37" s="129"/>
      <c r="J37" s="130" t="s">
        <v>7</v>
      </c>
      <c r="K37" s="131"/>
      <c r="L37" s="129"/>
      <c r="M37" s="132" t="s">
        <v>7</v>
      </c>
    </row>
    <row r="38" spans="1:13" s="173" customFormat="1" ht="24" customHeight="1" thickBot="1">
      <c r="A38" s="413"/>
      <c r="B38" s="422">
        <v>4</v>
      </c>
      <c r="C38" s="429"/>
      <c r="D38" s="425">
        <f>F38+I38+L38</f>
        <v>0</v>
      </c>
      <c r="E38" s="134"/>
      <c r="F38" s="135"/>
      <c r="G38" s="136" t="s">
        <v>7</v>
      </c>
      <c r="H38" s="137"/>
      <c r="I38" s="135"/>
      <c r="J38" s="136" t="s">
        <v>7</v>
      </c>
      <c r="K38" s="137"/>
      <c r="L38" s="135"/>
      <c r="M38" s="138" t="s">
        <v>7</v>
      </c>
    </row>
    <row r="39" spans="1:13" s="173" customFormat="1" ht="25.5" customHeight="1" thickTop="1" thickBot="1">
      <c r="A39" s="414" t="s">
        <v>72</v>
      </c>
      <c r="B39" s="415"/>
      <c r="C39" s="406"/>
      <c r="D39" s="183">
        <f>SUM(D35:D38)</f>
        <v>149000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73" customFormat="1" ht="21" customHeight="1" thickTop="1">
      <c r="A40" s="416" t="s">
        <v>50</v>
      </c>
      <c r="B40" s="184">
        <v>1</v>
      </c>
      <c r="C40" s="185" t="s">
        <v>80</v>
      </c>
      <c r="D40" s="186">
        <f t="shared" ref="D40:D46" si="0">F40+I40+L40</f>
        <v>150000</v>
      </c>
      <c r="E40" s="153" t="s">
        <v>124</v>
      </c>
      <c r="F40" s="154">
        <v>150000</v>
      </c>
      <c r="G40" s="155" t="s">
        <v>7</v>
      </c>
      <c r="H40" s="156"/>
      <c r="I40" s="154"/>
      <c r="J40" s="155" t="s">
        <v>7</v>
      </c>
      <c r="K40" s="156"/>
      <c r="L40" s="154"/>
      <c r="M40" s="157" t="s">
        <v>7</v>
      </c>
    </row>
    <row r="41" spans="1:13" s="173" customFormat="1" ht="21" customHeight="1">
      <c r="A41" s="417"/>
      <c r="B41" s="187">
        <v>2</v>
      </c>
      <c r="C41" s="181" t="s">
        <v>78</v>
      </c>
      <c r="D41" s="180">
        <f t="shared" si="0"/>
        <v>47000</v>
      </c>
      <c r="E41" s="128" t="s">
        <v>78</v>
      </c>
      <c r="F41" s="129">
        <v>28000</v>
      </c>
      <c r="G41" s="160" t="s">
        <v>7</v>
      </c>
      <c r="H41" s="131" t="s">
        <v>125</v>
      </c>
      <c r="I41" s="129">
        <v>19000</v>
      </c>
      <c r="J41" s="160" t="s">
        <v>7</v>
      </c>
      <c r="K41" s="131"/>
      <c r="L41" s="129"/>
      <c r="M41" s="132" t="s">
        <v>7</v>
      </c>
    </row>
    <row r="42" spans="1:13" s="173" customFormat="1" ht="21" customHeight="1">
      <c r="A42" s="417"/>
      <c r="B42" s="188">
        <v>3</v>
      </c>
      <c r="C42" s="181" t="s">
        <v>75</v>
      </c>
      <c r="D42" s="180">
        <f t="shared" si="0"/>
        <v>25000</v>
      </c>
      <c r="E42" s="128" t="s">
        <v>75</v>
      </c>
      <c r="F42" s="129">
        <v>25000</v>
      </c>
      <c r="G42" s="160" t="s">
        <v>7</v>
      </c>
      <c r="H42" s="131"/>
      <c r="I42" s="129"/>
      <c r="J42" s="160" t="s">
        <v>7</v>
      </c>
      <c r="K42" s="131"/>
      <c r="L42" s="129"/>
      <c r="M42" s="132" t="s">
        <v>7</v>
      </c>
    </row>
    <row r="43" spans="1:13" s="173" customFormat="1" ht="21" customHeight="1">
      <c r="A43" s="417"/>
      <c r="B43" s="188">
        <v>4</v>
      </c>
      <c r="C43" s="181" t="s">
        <v>76</v>
      </c>
      <c r="D43" s="180">
        <f t="shared" si="0"/>
        <v>25000</v>
      </c>
      <c r="E43" s="128" t="s">
        <v>126</v>
      </c>
      <c r="F43" s="129">
        <v>25000</v>
      </c>
      <c r="G43" s="160" t="s">
        <v>7</v>
      </c>
      <c r="H43" s="131"/>
      <c r="I43" s="129"/>
      <c r="J43" s="160" t="s">
        <v>7</v>
      </c>
      <c r="K43" s="131"/>
      <c r="L43" s="129"/>
      <c r="M43" s="132" t="s">
        <v>7</v>
      </c>
    </row>
    <row r="44" spans="1:13" s="173" customFormat="1" ht="21" customHeight="1">
      <c r="A44" s="417"/>
      <c r="B44" s="188">
        <v>5</v>
      </c>
      <c r="C44" s="189" t="s">
        <v>128</v>
      </c>
      <c r="D44" s="180">
        <f t="shared" si="0"/>
        <v>3000</v>
      </c>
      <c r="E44" s="128" t="s">
        <v>129</v>
      </c>
      <c r="F44" s="129">
        <v>1000</v>
      </c>
      <c r="G44" s="160" t="s">
        <v>7</v>
      </c>
      <c r="H44" s="131" t="s">
        <v>130</v>
      </c>
      <c r="I44" s="129">
        <v>1000</v>
      </c>
      <c r="J44" s="160" t="s">
        <v>7</v>
      </c>
      <c r="K44" s="131" t="s">
        <v>140</v>
      </c>
      <c r="L44" s="129">
        <v>1000</v>
      </c>
      <c r="M44" s="132" t="s">
        <v>7</v>
      </c>
    </row>
    <row r="45" spans="1:13" s="173" customFormat="1" ht="21" customHeight="1">
      <c r="A45" s="417"/>
      <c r="B45" s="188">
        <v>6</v>
      </c>
      <c r="C45" s="189" t="s">
        <v>77</v>
      </c>
      <c r="D45" s="180">
        <f t="shared" si="0"/>
        <v>192724</v>
      </c>
      <c r="E45" s="128" t="s">
        <v>77</v>
      </c>
      <c r="F45" s="129">
        <f>D48-D33-D39-D40-D41-D42-D43-D44</f>
        <v>192724</v>
      </c>
      <c r="G45" s="160" t="s">
        <v>7</v>
      </c>
      <c r="H45" s="131"/>
      <c r="I45" s="129"/>
      <c r="J45" s="160" t="s">
        <v>7</v>
      </c>
      <c r="K45" s="131"/>
      <c r="L45" s="129"/>
      <c r="M45" s="132" t="s">
        <v>7</v>
      </c>
    </row>
    <row r="46" spans="1:13" s="173" customFormat="1" ht="21" customHeight="1" thickBot="1">
      <c r="A46" s="418"/>
      <c r="B46" s="190">
        <v>7</v>
      </c>
      <c r="C46" s="191" t="s">
        <v>50</v>
      </c>
      <c r="D46" s="182">
        <f t="shared" si="0"/>
        <v>0</v>
      </c>
      <c r="E46" s="134"/>
      <c r="F46" s="135"/>
      <c r="G46" s="166" t="s">
        <v>7</v>
      </c>
      <c r="H46" s="137"/>
      <c r="I46" s="135"/>
      <c r="J46" s="166" t="s">
        <v>7</v>
      </c>
      <c r="K46" s="137"/>
      <c r="L46" s="135"/>
      <c r="M46" s="138" t="s">
        <v>7</v>
      </c>
    </row>
    <row r="47" spans="1:13" s="173" customFormat="1" ht="25.5" customHeight="1" thickTop="1" thickBot="1">
      <c r="A47" s="404" t="s">
        <v>73</v>
      </c>
      <c r="B47" s="405"/>
      <c r="C47" s="406"/>
      <c r="D47" s="192">
        <f>SUM(D40:D46)</f>
        <v>442724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>
      <c r="A48" s="350" t="s">
        <v>74</v>
      </c>
      <c r="B48" s="351"/>
      <c r="C48" s="351"/>
      <c r="D48" s="431">
        <f>'収入の部（記入例）'!C39</f>
        <v>2154724</v>
      </c>
      <c r="E48" s="430"/>
      <c r="F48" s="112"/>
      <c r="G48" s="113"/>
      <c r="H48" s="114"/>
      <c r="I48" s="112"/>
      <c r="J48" s="113"/>
      <c r="K48" s="114"/>
      <c r="L48" s="112"/>
      <c r="M48" s="115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2020-03-06T07:21:28Z</dcterms:created>
  <dcterms:modified xsi:type="dcterms:W3CDTF">2025-03-13T02:12:12Z</dcterms:modified>
</cp:coreProperties>
</file>