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 activeTab="3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'収入の部（記入例）'!$A$1:$AD$38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6" i="3" l="1"/>
  <c r="D48" i="4" l="1"/>
  <c r="D47" i="2" l="1"/>
  <c r="D48" i="2"/>
  <c r="C24" i="3" l="1"/>
  <c r="C16" i="3" l="1"/>
  <c r="C24" i="1"/>
  <c r="C34" i="3" l="1"/>
  <c r="C32" i="3"/>
  <c r="C30" i="3"/>
  <c r="C28" i="3"/>
  <c r="C26" i="3"/>
  <c r="C22" i="3"/>
  <c r="C20" i="3"/>
  <c r="C18" i="3"/>
  <c r="C15" i="3"/>
  <c r="C14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8" i="2"/>
  <c r="D30" i="2"/>
  <c r="D3" i="2"/>
  <c r="D5" i="2"/>
  <c r="D7" i="2"/>
  <c r="D9" i="2"/>
  <c r="D11" i="2"/>
  <c r="D13" i="2"/>
  <c r="D15" i="2"/>
  <c r="D18" i="2"/>
  <c r="D20" i="2"/>
  <c r="D22" i="2"/>
  <c r="D24" i="2"/>
  <c r="D26" i="2"/>
  <c r="D32" i="2" s="1"/>
  <c r="D35" i="2"/>
  <c r="D39" i="2" s="1"/>
  <c r="D36" i="2"/>
  <c r="D37" i="2"/>
  <c r="D38" i="2"/>
  <c r="D40" i="2"/>
  <c r="D46" i="2" s="1"/>
  <c r="D41" i="2"/>
  <c r="D42" i="2"/>
  <c r="D43" i="2"/>
  <c r="D44" i="2"/>
  <c r="D45" i="2"/>
  <c r="C15" i="1"/>
  <c r="C14" i="1"/>
  <c r="C26" i="1"/>
  <c r="C28" i="1"/>
  <c r="C30" i="1"/>
  <c r="C32" i="1"/>
  <c r="C34" i="1"/>
  <c r="C36" i="1"/>
  <c r="C38" i="3" l="1"/>
  <c r="C38" i="1"/>
  <c r="L48" i="2" s="1"/>
  <c r="D17" i="2"/>
  <c r="D33" i="2"/>
  <c r="D33" i="4"/>
  <c r="K33" i="2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R5" authorId="0" shapeId="0">
      <text>
        <r>
          <rPr>
            <sz val="9"/>
            <color indexed="81"/>
            <rFont val="MS P ゴシック"/>
            <family val="3"/>
            <charset val="128"/>
          </rPr>
          <t>自治会町内会名をご記入ください。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H24" authorId="0" shapeId="0">
      <text>
        <r>
          <rPr>
            <sz val="9"/>
            <color indexed="81"/>
            <rFont val="MS P ゴシック"/>
            <family val="3"/>
            <charset val="128"/>
          </rPr>
          <t>広報配布謝金の前期入金分を入力してください。</t>
        </r>
      </text>
    </comment>
    <comment ref="H25" authorId="0" shapeId="0">
      <text>
        <r>
          <rPr>
            <sz val="9"/>
            <color indexed="81"/>
            <rFont val="MS P ゴシック"/>
            <family val="3"/>
            <charset val="128"/>
          </rPr>
          <t>広報配布謝金の後期の入金分を入力してください。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>必ず</t>
        </r>
        <r>
          <rPr>
            <u/>
            <sz val="9"/>
            <color indexed="81"/>
            <rFont val="MS P ゴシック"/>
            <family val="3"/>
            <charset val="128"/>
          </rPr>
          <t>令和４年度予算書</t>
        </r>
        <r>
          <rPr>
            <sz val="9"/>
            <color indexed="81"/>
            <rFont val="MS P ゴシック"/>
            <family val="3"/>
            <charset val="128"/>
          </rPr>
          <t>の「前年度からの繰入金」の額と一致させてください。</t>
        </r>
      </text>
    </comment>
    <comment ref="I36" authorId="0" shapeId="0">
      <text>
        <r>
          <rPr>
            <sz val="9"/>
            <color indexed="81"/>
            <rFont val="MS P ゴシック"/>
            <family val="3"/>
            <charset val="128"/>
          </rPr>
          <t>必ず</t>
        </r>
        <r>
          <rPr>
            <u/>
            <sz val="9"/>
            <color indexed="81"/>
            <rFont val="MS P ゴシック"/>
            <family val="3"/>
            <charset val="128"/>
          </rPr>
          <t>令和４年度予算書</t>
        </r>
        <r>
          <rPr>
            <sz val="9"/>
            <color indexed="81"/>
            <rFont val="MS P ゴシック"/>
            <family val="3"/>
            <charset val="128"/>
          </rPr>
          <t xml:space="preserve">の「前年度からの繰入金」の額と一致させてください。
</t>
        </r>
      </text>
    </comment>
    <comment ref="C3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>防犯灯数を入力してください。
提出する年の4月分の電気代領収書と内訳書（２台以上の場合）の提出が必要です。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「摘要」欄に入力すれば、自動計算されます。
（以下、同様）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>公園愛護会謝金を受給している場合は、公園名を記入してください。</t>
        </r>
      </text>
    </comment>
    <comment ref="J24" authorId="0" shapeId="0">
      <text>
        <r>
          <rPr>
            <sz val="9"/>
            <color indexed="81"/>
            <rFont val="MS P ゴシック"/>
            <family val="3"/>
            <charset val="128"/>
          </rPr>
          <t>広報配布謝金の前期入金分を入力してください。</t>
        </r>
      </text>
    </comment>
    <comment ref="J25" authorId="0" shapeId="0">
      <text>
        <r>
          <rPr>
            <sz val="9"/>
            <color indexed="81"/>
            <rFont val="MS P ゴシック"/>
            <family val="3"/>
            <charset val="128"/>
          </rPr>
          <t>広報配布謝金の後期の入金分を入力してください。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6" authorId="0" shapeId="0">
      <text>
        <r>
          <rPr>
            <sz val="9"/>
            <color indexed="81"/>
            <rFont val="MS P ゴシック"/>
            <family val="3"/>
            <charset val="128"/>
          </rPr>
          <t>必ず前年度予算書の「前年度からの繰入金」の額と一致させてください。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10万円を超える支出があった場合は領収書の控えが必要です。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>複数の支出を合わせて10万円を超える場合（1件では10万円を超えない場合）はその旨が分かるよう「複数」等記載してください。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収入の部</t>
        </r>
        <r>
          <rPr>
            <b/>
            <sz val="9"/>
            <color indexed="81"/>
            <rFont val="MS P ゴシック"/>
            <family val="3"/>
            <charset val="128"/>
          </rPr>
          <t>「２補助金」</t>
        </r>
        <r>
          <rPr>
            <sz val="9"/>
            <color indexed="81"/>
            <rFont val="MS P ゴシック"/>
            <family val="3"/>
            <charset val="128"/>
          </rPr>
          <t xml:space="preserve">
に記載されている項目が、地域活動推進費補助金以外、</t>
        </r>
        <r>
          <rPr>
            <b/>
            <sz val="9"/>
            <color indexed="81"/>
            <rFont val="MS P ゴシック"/>
            <family val="3"/>
            <charset val="128"/>
          </rPr>
          <t>全て記入</t>
        </r>
        <r>
          <rPr>
            <sz val="9"/>
            <color indexed="81"/>
            <rFont val="MS P ゴシック"/>
            <family val="3"/>
            <charset val="128"/>
          </rPr>
          <t>されているか確認してください。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収入合計</t>
        </r>
        <r>
          <rPr>
            <sz val="9"/>
            <color indexed="81"/>
            <rFont val="ＭＳ Ｐゴシック"/>
            <family val="3"/>
            <charset val="128"/>
          </rPr>
          <t>と</t>
        </r>
        <r>
          <rPr>
            <b/>
            <sz val="9"/>
            <color indexed="81"/>
            <rFont val="ＭＳ Ｐゴシック"/>
            <family val="3"/>
            <charset val="128"/>
          </rPr>
          <t>同額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</commentList>
</comments>
</file>

<file path=xl/sharedStrings.xml><?xml version="1.0" encoding="utf-8"?>
<sst xmlns="http://schemas.openxmlformats.org/spreadsheetml/2006/main" count="502" uniqueCount="130">
  <si>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</si>
  <si>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</si>
  <si>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</si>
  <si>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</si>
  <si>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</si>
  <si>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</si>
  <si>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</si>
  <si>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</si>
  <si>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</si>
  <si>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</si>
  <si>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</si>
  <si>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</si>
  <si>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</si>
  <si>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</si>
  <si>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</si>
  <si>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</si>
  <si>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</si>
  <si>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</si>
  <si>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</si>
  <si>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</si>
  <si>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</si>
  <si>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</si>
  <si>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</si>
  <si>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</si>
  <si>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</si>
  <si>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</si>
  <si>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</si>
  <si>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</si>
  <si>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</si>
  <si>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</si>
  <si>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</si>
  <si>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</si>
  <si>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</si>
  <si>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</si>
  <si>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</si>
  <si>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</si>
  <si>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</si>
  <si>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</si>
  <si>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</si>
  <si>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</si>
  <si>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</si>
  <si>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</si>
  <si>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</si>
  <si>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</si>
  <si>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</si>
  <si>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</si>
  <si>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</si>
  <si>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</si>
  <si>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</si>
  <si>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</si>
  <si>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</si>
  <si>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</si>
  <si>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</si>
  <si>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</si>
  <si>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</si>
  <si>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</si>
  <si>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</si>
  <si>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</si>
  <si>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</si>
  <si>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</si>
  <si>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</si>
  <si>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</si>
  <si>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</si>
  <si>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</si>
  <si>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</si>
  <si>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</si>
  <si>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</si>
  <si>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</si>
  <si>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</si>
  <si>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</si>
  <si>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</si>
  <si>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</si>
  <si>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</si>
  <si>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</si>
  <si>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</si>
  <si>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</si>
  <si>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</si>
  <si>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</si>
  <si>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</si>
  <si>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</si>
  <si>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</si>
  <si>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</si>
  <si>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</si>
  <si>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</si>
  <si>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</si>
  <si>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</si>
  <si>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</si>
  <si>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</si>
  <si>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</si>
  <si>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</si>
  <si>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</si>
  <si>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</si>
  <si>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</si>
  <si>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</si>
  <si>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</si>
  <si>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</si>
  <si>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</si>
  <si>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</si>
  <si>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</si>
  <si>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</si>
  <si>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</si>
  <si>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</si>
  <si>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</si>
  <si>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</si>
  <si>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</si>
  <si>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</si>
  <si>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</si>
  <si>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</si>
  <si>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</si>
  <si>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</si>
  <si>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</si>
  <si>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</si>
  <si>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神奈川区</t>
    <rPh sb="0" eb="4">
      <t>カナガワク</t>
    </rPh>
    <phoneticPr fontId="2"/>
  </si>
  <si>
    <t>円</t>
    <rPh sb="0" eb="1">
      <t>エン</t>
    </rPh>
    <phoneticPr fontId="2"/>
  </si>
  <si>
    <t>公園愛護会</t>
    <rPh sb="0" eb="2">
      <t>コウエン</t>
    </rPh>
    <rPh sb="2" eb="5">
      <t>アイゴカイ</t>
    </rPh>
    <phoneticPr fontId="2"/>
  </si>
  <si>
    <t>自治会町内会　</t>
    <phoneticPr fontId="2"/>
  </si>
  <si>
    <t>前年度からの繰入金</t>
    <rPh sb="0" eb="3">
      <t>ゼンネンド</t>
    </rPh>
    <rPh sb="6" eb="9">
      <t>クイレキン</t>
    </rPh>
    <phoneticPr fontId="2"/>
  </si>
  <si>
    <t>※支出合計額は必ず収入合計と一致します。</t>
    <phoneticPr fontId="2"/>
  </si>
  <si>
    <t>上半期入金分</t>
    <rPh sb="0" eb="3">
      <t>カミハンキ</t>
    </rPh>
    <rPh sb="3" eb="6">
      <t>ニュウキンブン</t>
    </rPh>
    <phoneticPr fontId="2"/>
  </si>
  <si>
    <t>下半期入金分</t>
    <rPh sb="0" eb="3">
      <t>シモハンキ</t>
    </rPh>
    <rPh sb="3" eb="6">
      <t>ニュウキンブン</t>
    </rPh>
    <phoneticPr fontId="2"/>
  </si>
  <si>
    <t>反町公園</t>
    <rPh sb="0" eb="4">
      <t>タンマチコウエン</t>
    </rPh>
    <phoneticPr fontId="2"/>
  </si>
  <si>
    <t>上半期入金分</t>
    <phoneticPr fontId="2"/>
  </si>
  <si>
    <t>下半期入金分</t>
    <rPh sb="0" eb="1">
      <t>シモ</t>
    </rPh>
    <phoneticPr fontId="2"/>
  </si>
  <si>
    <t>円</t>
    <rPh sb="0" eb="1">
      <t>エン</t>
    </rPh>
    <phoneticPr fontId="2"/>
  </si>
  <si>
    <t>記入例</t>
    <rPh sb="0" eb="3">
      <t>キニュウレイ</t>
    </rPh>
    <phoneticPr fontId="2"/>
  </si>
  <si>
    <t>公園愛護会</t>
    <rPh sb="0" eb="5">
      <t>コウエンアイゴカイ</t>
    </rPh>
    <phoneticPr fontId="2"/>
  </si>
  <si>
    <t>清掃活動</t>
    <rPh sb="0" eb="4">
      <t>セイソウカツドウ</t>
    </rPh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</si>
  <si>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</si>
  <si>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○会計年度　　自 　　2024年４月１日～至 　　2025年３月31日</t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</si>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</sst>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4FAEB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3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176" fontId="1" fillId="0" borderId="21" xfId="1" applyNumberFormat="1" applyFill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3" fillId="0" borderId="28" xfId="1" applyNumberFormat="1" applyFont="1" applyFill="1" applyBorder="1" applyAlignment="1">
      <alignment vertical="center"/>
    </xf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4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176" fontId="1" fillId="0" borderId="30" xfId="1" applyNumberFormat="1" applyFill="1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176" fontId="1" fillId="0" borderId="36" xfId="1" applyNumberFormat="1" applyFont="1" applyFill="1" applyBorder="1" applyAlignment="1">
      <alignment vertical="center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1" fillId="0" borderId="40" xfId="1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176" fontId="1" fillId="0" borderId="41" xfId="1" applyNumberFormat="1" applyFill="1" applyBorder="1" applyAlignment="1">
      <alignment vertical="center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176" fontId="1" fillId="0" borderId="36" xfId="1" applyNumberFormat="1" applyFill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176" fontId="1" fillId="0" borderId="40" xfId="1" applyNumberFormat="1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176" fontId="1" fillId="0" borderId="24" xfId="1" applyNumberForma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12" fillId="0" borderId="5" xfId="0" applyFont="1" applyBorder="1" applyAlignment="1">
      <alignment vertical="center" shrinkToFit="1"/>
    </xf>
    <xf numFmtId="0" fontId="0" fillId="0" borderId="0" xfId="0" applyFont="1" applyAlignment="1"/>
    <xf numFmtId="0" fontId="12" fillId="0" borderId="6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9" fillId="0" borderId="6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3" fillId="0" borderId="86" xfId="0" applyFont="1" applyBorder="1" applyAlignment="1">
      <alignment horizontal="center" vertical="center"/>
    </xf>
    <xf numFmtId="38" fontId="10" fillId="0" borderId="29" xfId="1" applyFont="1" applyBorder="1" applyAlignment="1">
      <alignment vertical="center"/>
    </xf>
    <xf numFmtId="38" fontId="10" fillId="0" borderId="22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0" fillId="0" borderId="77" xfId="0" applyFont="1" applyBorder="1" applyAlignment="1">
      <alignment vertical="center" wrapText="1"/>
    </xf>
    <xf numFmtId="38" fontId="15" fillId="0" borderId="22" xfId="1" applyFont="1" applyBorder="1"/>
    <xf numFmtId="176" fontId="0" fillId="0" borderId="87" xfId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176" fontId="13" fillId="0" borderId="88" xfId="1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right" vertical="center"/>
    </xf>
    <xf numFmtId="176" fontId="0" fillId="0" borderId="46" xfId="1" applyNumberFormat="1" applyFont="1" applyFill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0" fillId="0" borderId="9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97" xfId="0" applyFont="1" applyFill="1" applyBorder="1" applyAlignment="1">
      <alignment vertical="center" shrinkToFit="1"/>
    </xf>
    <xf numFmtId="0" fontId="10" fillId="2" borderId="100" xfId="0" applyFont="1" applyFill="1" applyBorder="1" applyAlignment="1">
      <alignment vertical="center" shrinkToFit="1"/>
    </xf>
    <xf numFmtId="38" fontId="9" fillId="3" borderId="99" xfId="1" applyFont="1" applyFill="1" applyBorder="1" applyAlignment="1">
      <alignment vertical="center" shrinkToFit="1"/>
    </xf>
    <xf numFmtId="38" fontId="9" fillId="3" borderId="102" xfId="1" applyFont="1" applyFill="1" applyBorder="1" applyAlignment="1">
      <alignment vertical="center" shrinkToFit="1"/>
    </xf>
    <xf numFmtId="0" fontId="9" fillId="2" borderId="95" xfId="0" applyFont="1" applyFill="1" applyBorder="1" applyAlignment="1">
      <alignment vertical="center" shrinkToFit="1"/>
    </xf>
    <xf numFmtId="38" fontId="9" fillId="3" borderId="96" xfId="1" applyFont="1" applyFill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0" fillId="0" borderId="6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176" fontId="0" fillId="0" borderId="47" xfId="1" applyNumberFormat="1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0" fillId="0" borderId="7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3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176" fontId="0" fillId="0" borderId="78" xfId="1" applyNumberFormat="1" applyFont="1" applyFill="1" applyBorder="1" applyAlignment="1">
      <alignment vertical="center"/>
    </xf>
    <xf numFmtId="0" fontId="0" fillId="5" borderId="0" xfId="0" applyFont="1" applyFill="1" applyAlignment="1">
      <alignment horizont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9" fillId="4" borderId="7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0" xfId="0" applyBorder="1" applyAlignment="1">
      <alignment vertical="center" textRotation="255" wrapText="1"/>
    </xf>
    <xf numFmtId="0" fontId="0" fillId="0" borderId="85" xfId="0" applyBorder="1" applyAlignment="1">
      <alignment vertical="center" textRotation="255" wrapText="1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vertical="center" textRotation="255" wrapText="1"/>
    </xf>
    <xf numFmtId="0" fontId="0" fillId="0" borderId="85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176" fontId="1" fillId="0" borderId="10" xfId="1" applyNumberFormat="1" applyBorder="1" applyAlignment="1">
      <alignment vertical="center"/>
    </xf>
    <xf numFmtId="176" fontId="1" fillId="0" borderId="62" xfId="1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176" fontId="1" fillId="0" borderId="85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6" fontId="1" fillId="0" borderId="66" xfId="1" applyNumberFormat="1" applyBorder="1" applyAlignment="1">
      <alignment vertical="center"/>
    </xf>
    <xf numFmtId="176" fontId="1" fillId="0" borderId="77" xfId="1" applyNumberForma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3" fontId="10" fillId="5" borderId="5" xfId="0" applyNumberFormat="1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shrinkToFit="1"/>
    </xf>
    <xf numFmtId="3" fontId="10" fillId="5" borderId="11" xfId="0" applyNumberFormat="1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10" fillId="2" borderId="13" xfId="0" applyFont="1" applyFill="1" applyBorder="1" applyAlignment="1">
      <alignment vertical="center" shrinkToFit="1"/>
    </xf>
    <xf numFmtId="0" fontId="9" fillId="6" borderId="70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93" xfId="1" applyNumberFormat="1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9" fillId="3" borderId="95" xfId="0" applyFont="1" applyFill="1" applyBorder="1" applyAlignment="1">
      <alignment vertical="center"/>
    </xf>
    <xf numFmtId="0" fontId="9" fillId="3" borderId="96" xfId="0" applyFont="1" applyFill="1" applyBorder="1" applyAlignment="1">
      <alignment vertical="center"/>
    </xf>
    <xf numFmtId="0" fontId="10" fillId="2" borderId="97" xfId="0" applyFont="1" applyFill="1" applyBorder="1" applyAlignment="1">
      <alignment vertical="center" shrinkToFit="1"/>
    </xf>
    <xf numFmtId="0" fontId="10" fillId="2" borderId="98" xfId="0" applyFont="1" applyFill="1" applyBorder="1" applyAlignment="1">
      <alignment vertical="center" shrinkToFit="1"/>
    </xf>
    <xf numFmtId="0" fontId="10" fillId="2" borderId="99" xfId="0" applyFont="1" applyFill="1" applyBorder="1" applyAlignment="1">
      <alignment vertical="center" shrinkToFit="1"/>
    </xf>
    <xf numFmtId="0" fontId="10" fillId="2" borderId="100" xfId="0" applyFont="1" applyFill="1" applyBorder="1" applyAlignment="1">
      <alignment vertical="center" shrinkToFit="1"/>
    </xf>
    <xf numFmtId="0" fontId="10" fillId="2" borderId="101" xfId="0" applyFont="1" applyFill="1" applyBorder="1" applyAlignment="1">
      <alignment vertical="center" shrinkToFit="1"/>
    </xf>
    <xf numFmtId="0" fontId="10" fillId="2" borderId="102" xfId="0" applyFont="1" applyFill="1" applyBorder="1" applyAlignment="1">
      <alignment vertical="center" shrinkToFit="1"/>
    </xf>
    <xf numFmtId="176" fontId="0" fillId="0" borderId="19" xfId="1" applyNumberFormat="1" applyFont="1" applyFill="1" applyBorder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0" fontId="0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78" xfId="0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76" fontId="0" fillId="0" borderId="77" xfId="1" applyNumberFormat="1" applyFont="1" applyBorder="1" applyAlignment="1">
      <alignment vertical="center"/>
    </xf>
    <xf numFmtId="176" fontId="0" fillId="0" borderId="20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0" fontId="0" fillId="0" borderId="66" xfId="0" applyFont="1" applyBorder="1" applyAlignment="1">
      <alignment vertical="center" textRotation="255" wrapText="1"/>
    </xf>
    <xf numFmtId="0" fontId="0" fillId="0" borderId="62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6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85" xfId="0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4FAEB"/>
      <color rgb="FFD7F7F2"/>
      <color rgb="FFD8F1F6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742951</xdr:colOff>
      <xdr:row>22</xdr:row>
      <xdr:rowOff>219074</xdr:rowOff>
    </xdr:from>
    <xdr:to>
      <xdr:col>5</xdr:col>
      <xdr:colOff>533400</xdr:colOff>
      <xdr:row>23</xdr:row>
      <xdr:rowOff>228599</xdr:rowOff>
    </xdr:to>
    <xdr:sp macro="" textlink="">
      <xdr:nvSpPr>
        <xdr:cNvPr id="2" name="楕円 1"/>
        <xdr:cNvSpPr/>
      </xdr:nvSpPr>
      <xdr:spPr>
        <a:xfrm>
          <a:off x="4067176" y="4562474"/>
          <a:ext cx="542924" cy="238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85724</xdr:colOff>
      <xdr:row>23</xdr:row>
      <xdr:rowOff>228599</xdr:rowOff>
    </xdr:from>
    <xdr:to>
      <xdr:col>7</xdr:col>
      <xdr:colOff>9524</xdr:colOff>
      <xdr:row>25</xdr:row>
      <xdr:rowOff>104774</xdr:rowOff>
    </xdr:to>
    <xdr:sp macro="" textlink="">
      <xdr:nvSpPr>
        <xdr:cNvPr id="3" name="テキスト ボックス 2"/>
        <xdr:cNvSpPr txBox="1"/>
      </xdr:nvSpPr>
      <xdr:spPr>
        <a:xfrm>
          <a:off x="4162424" y="4800599"/>
          <a:ext cx="6572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複数</a:t>
          </a:r>
        </a:p>
      </xdr:txBody>
    </xdr:sp>
    <xdr:clientData/>
  </xdr:twoCellAnchor>
  <xdr:twoCellAnchor>
    <xdr:from>
      <xdr:col>5</xdr:col>
      <xdr:colOff>69985</xdr:colOff>
      <xdr:row>23</xdr:row>
      <xdr:rowOff>193726</xdr:rowOff>
    </xdr:from>
    <xdr:to>
      <xdr:col>5</xdr:col>
      <xdr:colOff>133350</xdr:colOff>
      <xdr:row>24</xdr:row>
      <xdr:rowOff>57150</xdr:rowOff>
    </xdr:to>
    <xdr:cxnSp macro="">
      <xdr:nvCxnSpPr>
        <xdr:cNvPr id="5" name="直線コネクタ 4"/>
        <xdr:cNvCxnSpPr>
          <a:stCxn id="2" idx="3"/>
        </xdr:cNvCxnSpPr>
      </xdr:nvCxnSpPr>
      <xdr:spPr>
        <a:xfrm>
          <a:off x="4146685" y="4765726"/>
          <a:ext cx="63365" cy="920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showZeros="0" view="pageBreakPreview" zoomScaleNormal="100" zoomScaleSheetLayoutView="100" workbookViewId="0">
      <selection activeCell="L48" sqref="L48"/>
    </sheetView>
  </sheetViews>
  <sheetFormatPr defaultRowHeight="13.5"/>
  <cols>
    <col min="1" max="1" width="3.625" style="150" customWidth="1"/>
    <col min="2" max="2" width="22.75" style="150" customWidth="1"/>
    <col min="3" max="3" width="12.875" style="159" customWidth="1"/>
    <col min="4" max="5" width="2.375" style="150" customWidth="1"/>
    <col min="6" max="7" width="2.875" style="150" customWidth="1"/>
    <col min="8" max="8" width="2" style="150" customWidth="1"/>
    <col min="9" max="9" width="2.125" style="150" customWidth="1"/>
    <col min="10" max="11" width="2.875" style="150" customWidth="1"/>
    <col min="12" max="33" width="2.375" style="150" customWidth="1"/>
    <col min="34" max="34" width="9" style="150"/>
    <col min="35" max="35" width="9.875" style="150" bestFit="1" customWidth="1"/>
    <col min="36" max="16384" width="9" style="150"/>
  </cols>
  <sheetData>
    <row r="1" spans="1:35" ht="24" customHeight="1" thickTop="1" thickBot="1">
      <c r="A1" s="1"/>
      <c r="B1" s="2"/>
      <c r="C1" s="3"/>
      <c r="D1" s="4"/>
      <c r="Q1" s="216" t="s">
        <v>0</v>
      </c>
      <c r="R1" s="217"/>
      <c r="S1" s="217"/>
      <c r="T1" s="217"/>
      <c r="U1" s="217"/>
      <c r="V1" s="217"/>
      <c r="W1" s="217"/>
      <c r="X1" s="217" t="s">
        <v>1</v>
      </c>
      <c r="Y1" s="217"/>
      <c r="Z1" s="217"/>
      <c r="AA1" s="217"/>
      <c r="AB1" s="217"/>
      <c r="AC1" s="217"/>
      <c r="AD1" s="218"/>
    </row>
    <row r="2" spans="1:35" ht="30" customHeight="1" thickBot="1">
      <c r="A2" s="1"/>
      <c r="B2" s="2"/>
      <c r="C2" s="3"/>
      <c r="D2" s="4"/>
      <c r="Q2" s="219" t="s">
        <v>112</v>
      </c>
      <c r="R2" s="220"/>
      <c r="S2" s="220"/>
      <c r="T2" s="220"/>
      <c r="U2" s="220"/>
      <c r="V2" s="220"/>
      <c r="W2" s="220"/>
      <c r="X2" s="221"/>
      <c r="Y2" s="221"/>
      <c r="Z2" s="221"/>
      <c r="AA2" s="221"/>
      <c r="AB2" s="221"/>
      <c r="AC2" s="221"/>
      <c r="AD2" s="222"/>
    </row>
    <row r="3" spans="1:35" ht="24" customHeight="1" thickTop="1">
      <c r="A3" s="5"/>
      <c r="B3" s="1"/>
      <c r="C3" s="3"/>
      <c r="D3" s="4"/>
    </row>
    <row r="4" spans="1:35" ht="22.5" customHeight="1">
      <c r="A4" s="233" t="s">
        <v>127</v>
      </c>
      <c r="B4" s="234"/>
      <c r="C4" s="234"/>
      <c r="D4" s="234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5" ht="22.5" customHeight="1">
      <c r="A5" s="185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291"/>
      <c r="S5" s="291"/>
      <c r="T5" s="291"/>
      <c r="U5" s="291"/>
      <c r="V5" s="291"/>
      <c r="W5" s="291"/>
      <c r="X5" s="291"/>
      <c r="Y5" s="291" t="s">
        <v>115</v>
      </c>
      <c r="Z5" s="291"/>
      <c r="AA5" s="291"/>
      <c r="AB5" s="291"/>
      <c r="AC5" s="291"/>
      <c r="AD5" s="291"/>
    </row>
    <row r="6" spans="1:35" ht="22.5" customHeight="1">
      <c r="A6" s="236" t="s">
        <v>128</v>
      </c>
      <c r="B6" s="237"/>
      <c r="C6" s="237"/>
      <c r="D6" s="237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</row>
    <row r="7" spans="1:35" ht="22.5" customHeight="1" thickBot="1">
      <c r="A7" s="238" t="s">
        <v>2</v>
      </c>
      <c r="B7" s="239"/>
      <c r="C7" s="239"/>
      <c r="D7" s="239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1:35" s="7" customFormat="1" ht="25.5" customHeight="1" thickBot="1">
      <c r="A8" s="267" t="s">
        <v>3</v>
      </c>
      <c r="B8" s="268"/>
      <c r="C8" s="6" t="s">
        <v>51</v>
      </c>
      <c r="D8" s="230" t="s">
        <v>4</v>
      </c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2"/>
    </row>
    <row r="9" spans="1:35" s="151" customFormat="1" ht="19.5" customHeight="1">
      <c r="A9" s="272">
        <v>1</v>
      </c>
      <c r="B9" s="241" t="s">
        <v>5</v>
      </c>
      <c r="C9" s="243"/>
      <c r="D9" s="29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7"/>
    </row>
    <row r="10" spans="1:35" s="151" customFormat="1" ht="19.5" customHeight="1">
      <c r="A10" s="273"/>
      <c r="B10" s="242"/>
      <c r="C10" s="244"/>
      <c r="D10" s="298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300"/>
    </row>
    <row r="11" spans="1:35" s="151" customFormat="1" ht="16.5" customHeight="1">
      <c r="A11" s="282" t="s">
        <v>8</v>
      </c>
      <c r="B11" s="277" t="s">
        <v>9</v>
      </c>
      <c r="C11" s="243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1:35" s="151" customFormat="1" ht="16.5" customHeight="1">
      <c r="A12" s="283"/>
      <c r="B12" s="278"/>
      <c r="C12" s="244"/>
      <c r="D12" s="147" t="s">
        <v>68</v>
      </c>
      <c r="E12" s="142"/>
      <c r="F12" s="142"/>
      <c r="G12" s="137"/>
      <c r="H12" s="137"/>
      <c r="I12" s="137"/>
      <c r="J12" s="137"/>
      <c r="K12" s="137"/>
      <c r="L12" s="137"/>
      <c r="M12" s="137"/>
      <c r="N12" s="142"/>
      <c r="O12" s="142"/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4"/>
      <c r="AE12" s="152"/>
      <c r="AF12" s="152"/>
      <c r="AG12" s="152"/>
      <c r="AH12" s="12"/>
      <c r="AI12" s="152"/>
    </row>
    <row r="13" spans="1:35" s="151" customFormat="1" ht="16.5" customHeight="1">
      <c r="A13" s="284"/>
      <c r="B13" s="279"/>
      <c r="C13" s="279"/>
      <c r="D13" s="13"/>
      <c r="E13" s="139"/>
      <c r="F13" s="139"/>
      <c r="G13" s="139"/>
      <c r="H13" s="139"/>
      <c r="I13" s="139"/>
      <c r="J13" s="139"/>
      <c r="K13" s="139"/>
      <c r="L13" s="139"/>
      <c r="M13" s="139"/>
      <c r="N13" s="145"/>
      <c r="O13" s="145"/>
      <c r="P13" s="145"/>
      <c r="Q13" s="146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40"/>
      <c r="AD13" s="141"/>
      <c r="AH13" s="12"/>
    </row>
    <row r="14" spans="1:35" s="151" customFormat="1" ht="39" customHeight="1">
      <c r="A14" s="284"/>
      <c r="B14" s="149" t="s">
        <v>103</v>
      </c>
      <c r="C14" s="153">
        <f>G14*K14</f>
        <v>0</v>
      </c>
      <c r="D14" s="274" t="s">
        <v>104</v>
      </c>
      <c r="E14" s="275"/>
      <c r="F14" s="275"/>
      <c r="G14" s="276"/>
      <c r="H14" s="276"/>
      <c r="I14" s="14" t="s">
        <v>10</v>
      </c>
      <c r="J14" s="14" t="s">
        <v>38</v>
      </c>
      <c r="K14" s="292">
        <v>2200</v>
      </c>
      <c r="L14" s="293"/>
      <c r="M14" s="293"/>
      <c r="N14" s="14" t="s">
        <v>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H14" s="154"/>
      <c r="AI14" s="155"/>
    </row>
    <row r="15" spans="1:35" s="151" customFormat="1" ht="39" customHeight="1">
      <c r="A15" s="284"/>
      <c r="B15" s="17" t="s">
        <v>11</v>
      </c>
      <c r="C15" s="156">
        <f>D15*I15</f>
        <v>0</v>
      </c>
      <c r="D15" s="274">
        <v>160</v>
      </c>
      <c r="E15" s="309"/>
      <c r="F15" s="309"/>
      <c r="G15" s="88" t="s">
        <v>6</v>
      </c>
      <c r="H15" s="91" t="s">
        <v>38</v>
      </c>
      <c r="I15" s="228"/>
      <c r="J15" s="228"/>
      <c r="K15" s="228"/>
      <c r="L15" s="294" t="s">
        <v>7</v>
      </c>
      <c r="M15" s="294"/>
      <c r="N15" s="90"/>
      <c r="O15" s="88"/>
      <c r="P15" s="88"/>
      <c r="Q15" s="88"/>
      <c r="R15" s="307"/>
      <c r="S15" s="307"/>
      <c r="T15" s="307"/>
      <c r="U15" s="21"/>
      <c r="V15" s="308"/>
      <c r="W15" s="308"/>
      <c r="X15" s="308"/>
      <c r="Y15" s="308"/>
      <c r="Z15" s="308"/>
      <c r="AA15" s="307"/>
      <c r="AB15" s="307"/>
      <c r="AC15" s="307"/>
      <c r="AD15" s="22"/>
    </row>
    <row r="16" spans="1:35" s="151" customFormat="1" ht="19.5" customHeight="1">
      <c r="A16" s="284"/>
      <c r="B16" s="249"/>
      <c r="C16" s="247"/>
      <c r="D16" s="251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52"/>
    </row>
    <row r="17" spans="1:30" s="151" customFormat="1" ht="19.5" customHeight="1">
      <c r="A17" s="284"/>
      <c r="B17" s="242"/>
      <c r="C17" s="248"/>
      <c r="D17" s="253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54"/>
    </row>
    <row r="18" spans="1:30" s="151" customFormat="1" ht="19.5" customHeight="1">
      <c r="A18" s="284"/>
      <c r="B18" s="249"/>
      <c r="C18" s="247"/>
      <c r="D18" s="251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52"/>
    </row>
    <row r="19" spans="1:30" s="151" customFormat="1" ht="19.5" customHeight="1">
      <c r="A19" s="284"/>
      <c r="B19" s="250"/>
      <c r="C19" s="248"/>
      <c r="D19" s="253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54"/>
    </row>
    <row r="20" spans="1:30" s="151" customFormat="1" ht="19.5" customHeight="1">
      <c r="A20" s="284"/>
      <c r="B20" s="249"/>
      <c r="C20" s="247"/>
      <c r="D20" s="251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52"/>
    </row>
    <row r="21" spans="1:30" s="151" customFormat="1" ht="19.5" customHeight="1">
      <c r="A21" s="284"/>
      <c r="B21" s="242"/>
      <c r="C21" s="248"/>
      <c r="D21" s="253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54"/>
    </row>
    <row r="22" spans="1:30" s="151" customFormat="1" ht="19.5" customHeight="1">
      <c r="A22" s="284"/>
      <c r="B22" s="255"/>
      <c r="C22" s="247"/>
      <c r="D22" s="251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52"/>
    </row>
    <row r="23" spans="1:30" s="151" customFormat="1" ht="19.5" customHeight="1">
      <c r="A23" s="285"/>
      <c r="B23" s="242"/>
      <c r="C23" s="248"/>
      <c r="D23" s="253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54"/>
    </row>
    <row r="24" spans="1:30" s="151" customFormat="1" ht="16.5" customHeight="1">
      <c r="A24" s="288">
        <v>3</v>
      </c>
      <c r="B24" s="255" t="s">
        <v>12</v>
      </c>
      <c r="C24" s="247">
        <f>H24+H25</f>
        <v>0</v>
      </c>
      <c r="D24" s="301" t="s">
        <v>118</v>
      </c>
      <c r="E24" s="302"/>
      <c r="F24" s="302"/>
      <c r="G24" s="302"/>
      <c r="H24" s="306"/>
      <c r="I24" s="306"/>
      <c r="J24" s="306"/>
      <c r="K24" s="306"/>
      <c r="L24" s="306"/>
      <c r="M24" s="306"/>
      <c r="N24" s="302" t="s">
        <v>113</v>
      </c>
      <c r="O24" s="302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2"/>
    </row>
    <row r="25" spans="1:30" s="151" customFormat="1" ht="16.5" customHeight="1">
      <c r="A25" s="289"/>
      <c r="B25" s="287"/>
      <c r="C25" s="290"/>
      <c r="D25" s="303" t="s">
        <v>119</v>
      </c>
      <c r="E25" s="304"/>
      <c r="F25" s="304"/>
      <c r="G25" s="304"/>
      <c r="H25" s="305"/>
      <c r="I25" s="305"/>
      <c r="J25" s="305"/>
      <c r="K25" s="305"/>
      <c r="L25" s="305"/>
      <c r="M25" s="305"/>
      <c r="N25" s="304" t="s">
        <v>113</v>
      </c>
      <c r="O25" s="304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4"/>
    </row>
    <row r="26" spans="1:30" s="151" customFormat="1" ht="19.5" customHeight="1">
      <c r="A26" s="258">
        <v>4</v>
      </c>
      <c r="B26" s="255" t="s">
        <v>13</v>
      </c>
      <c r="C26" s="247">
        <f>I26+I27+R26+R27+AA26+AA27</f>
        <v>0</v>
      </c>
      <c r="D26" s="251"/>
      <c r="E26" s="229"/>
      <c r="F26" s="229"/>
      <c r="G26" s="229"/>
      <c r="H26" s="229"/>
      <c r="I26" s="228"/>
      <c r="J26" s="228"/>
      <c r="K26" s="228"/>
      <c r="L26" s="20" t="s">
        <v>6</v>
      </c>
      <c r="M26" s="229"/>
      <c r="N26" s="229"/>
      <c r="O26" s="229"/>
      <c r="P26" s="229"/>
      <c r="Q26" s="229"/>
      <c r="R26" s="228"/>
      <c r="S26" s="228"/>
      <c r="T26" s="228"/>
      <c r="U26" s="20" t="s">
        <v>6</v>
      </c>
      <c r="V26" s="229"/>
      <c r="W26" s="229"/>
      <c r="X26" s="229"/>
      <c r="Y26" s="229"/>
      <c r="Z26" s="229"/>
      <c r="AA26" s="228"/>
      <c r="AB26" s="228"/>
      <c r="AC26" s="228"/>
      <c r="AD26" s="23" t="s">
        <v>6</v>
      </c>
    </row>
    <row r="27" spans="1:30" s="151" customFormat="1" ht="19.5" customHeight="1">
      <c r="A27" s="286"/>
      <c r="B27" s="287"/>
      <c r="C27" s="290"/>
      <c r="D27" s="263"/>
      <c r="E27" s="227"/>
      <c r="F27" s="227"/>
      <c r="G27" s="227"/>
      <c r="H27" s="227"/>
      <c r="I27" s="223"/>
      <c r="J27" s="223"/>
      <c r="K27" s="223"/>
      <c r="L27" s="28" t="s">
        <v>6</v>
      </c>
      <c r="M27" s="227"/>
      <c r="N27" s="227"/>
      <c r="O27" s="227"/>
      <c r="P27" s="227"/>
      <c r="Q27" s="227"/>
      <c r="R27" s="223"/>
      <c r="S27" s="223"/>
      <c r="T27" s="223"/>
      <c r="U27" s="28" t="s">
        <v>6</v>
      </c>
      <c r="V27" s="227"/>
      <c r="W27" s="227"/>
      <c r="X27" s="227"/>
      <c r="Y27" s="227"/>
      <c r="Z27" s="227"/>
      <c r="AA27" s="223"/>
      <c r="AB27" s="223"/>
      <c r="AC27" s="223"/>
      <c r="AD27" s="31" t="s">
        <v>6</v>
      </c>
    </row>
    <row r="28" spans="1:30" s="151" customFormat="1" ht="19.5" customHeight="1">
      <c r="A28" s="258">
        <v>5</v>
      </c>
      <c r="B28" s="255" t="s">
        <v>14</v>
      </c>
      <c r="C28" s="247">
        <f>I28+I29+R28+R29+AA28+AA29</f>
        <v>0</v>
      </c>
      <c r="D28" s="251"/>
      <c r="E28" s="229"/>
      <c r="F28" s="229"/>
      <c r="G28" s="229"/>
      <c r="H28" s="229"/>
      <c r="I28" s="228"/>
      <c r="J28" s="228"/>
      <c r="K28" s="228"/>
      <c r="L28" s="20" t="s">
        <v>6</v>
      </c>
      <c r="M28" s="229"/>
      <c r="N28" s="229"/>
      <c r="O28" s="229"/>
      <c r="P28" s="229"/>
      <c r="Q28" s="229"/>
      <c r="R28" s="228"/>
      <c r="S28" s="228"/>
      <c r="T28" s="228"/>
      <c r="U28" s="20" t="s">
        <v>6</v>
      </c>
      <c r="V28" s="229"/>
      <c r="W28" s="229"/>
      <c r="X28" s="229"/>
      <c r="Y28" s="229"/>
      <c r="Z28" s="229"/>
      <c r="AA28" s="228"/>
      <c r="AB28" s="228"/>
      <c r="AC28" s="228"/>
      <c r="AD28" s="23" t="s">
        <v>6</v>
      </c>
    </row>
    <row r="29" spans="1:30" s="151" customFormat="1" ht="19.5" customHeight="1">
      <c r="A29" s="273"/>
      <c r="B29" s="242"/>
      <c r="C29" s="248"/>
      <c r="D29" s="253"/>
      <c r="E29" s="245"/>
      <c r="F29" s="245"/>
      <c r="G29" s="245"/>
      <c r="H29" s="245"/>
      <c r="I29" s="246"/>
      <c r="J29" s="246"/>
      <c r="K29" s="246"/>
      <c r="L29" s="26" t="s">
        <v>6</v>
      </c>
      <c r="M29" s="245"/>
      <c r="N29" s="245"/>
      <c r="O29" s="245"/>
      <c r="P29" s="245"/>
      <c r="Q29" s="245"/>
      <c r="R29" s="246"/>
      <c r="S29" s="246"/>
      <c r="T29" s="246"/>
      <c r="U29" s="26" t="s">
        <v>6</v>
      </c>
      <c r="V29" s="245"/>
      <c r="W29" s="245"/>
      <c r="X29" s="245"/>
      <c r="Y29" s="245"/>
      <c r="Z29" s="245"/>
      <c r="AA29" s="246"/>
      <c r="AB29" s="246"/>
      <c r="AC29" s="246"/>
      <c r="AD29" s="27" t="s">
        <v>6</v>
      </c>
    </row>
    <row r="30" spans="1:30" s="151" customFormat="1" ht="19.5" customHeight="1">
      <c r="A30" s="264" t="s">
        <v>15</v>
      </c>
      <c r="B30" s="255" t="s">
        <v>16</v>
      </c>
      <c r="C30" s="247">
        <f>I30+I31+R30+R31+AA30+AA31</f>
        <v>0</v>
      </c>
      <c r="D30" s="251"/>
      <c r="E30" s="229"/>
      <c r="F30" s="229"/>
      <c r="G30" s="229"/>
      <c r="H30" s="229"/>
      <c r="I30" s="228"/>
      <c r="J30" s="228"/>
      <c r="K30" s="228"/>
      <c r="L30" s="20" t="s">
        <v>6</v>
      </c>
      <c r="M30" s="229"/>
      <c r="N30" s="229"/>
      <c r="O30" s="229"/>
      <c r="P30" s="229"/>
      <c r="Q30" s="229"/>
      <c r="R30" s="228"/>
      <c r="S30" s="228"/>
      <c r="T30" s="228"/>
      <c r="U30" s="20" t="s">
        <v>6</v>
      </c>
      <c r="V30" s="229"/>
      <c r="W30" s="229"/>
      <c r="X30" s="229"/>
      <c r="Y30" s="229"/>
      <c r="Z30" s="229"/>
      <c r="AA30" s="228"/>
      <c r="AB30" s="228"/>
      <c r="AC30" s="228"/>
      <c r="AD30" s="23" t="s">
        <v>6</v>
      </c>
    </row>
    <row r="31" spans="1:30" s="151" customFormat="1" ht="19.5" customHeight="1">
      <c r="A31" s="265"/>
      <c r="B31" s="242"/>
      <c r="C31" s="248"/>
      <c r="D31" s="253"/>
      <c r="E31" s="245"/>
      <c r="F31" s="245"/>
      <c r="G31" s="245"/>
      <c r="H31" s="245"/>
      <c r="I31" s="246"/>
      <c r="J31" s="246"/>
      <c r="K31" s="246"/>
      <c r="L31" s="26" t="s">
        <v>6</v>
      </c>
      <c r="M31" s="245"/>
      <c r="N31" s="245"/>
      <c r="O31" s="245"/>
      <c r="P31" s="245"/>
      <c r="Q31" s="245"/>
      <c r="R31" s="246"/>
      <c r="S31" s="246"/>
      <c r="T31" s="246"/>
      <c r="U31" s="26" t="s">
        <v>6</v>
      </c>
      <c r="V31" s="245"/>
      <c r="W31" s="245"/>
      <c r="X31" s="245"/>
      <c r="Y31" s="245"/>
      <c r="Z31" s="245"/>
      <c r="AA31" s="246"/>
      <c r="AB31" s="246"/>
      <c r="AC31" s="246"/>
      <c r="AD31" s="27" t="s">
        <v>6</v>
      </c>
    </row>
    <row r="32" spans="1:30" s="151" customFormat="1" ht="19.5" customHeight="1">
      <c r="A32" s="265"/>
      <c r="B32" s="255" t="s">
        <v>43</v>
      </c>
      <c r="C32" s="247">
        <f>I32+I33+R32+R33+AA32+AA33</f>
        <v>0</v>
      </c>
      <c r="D32" s="251"/>
      <c r="E32" s="229"/>
      <c r="F32" s="229"/>
      <c r="G32" s="229"/>
      <c r="H32" s="229"/>
      <c r="I32" s="228"/>
      <c r="J32" s="228"/>
      <c r="K32" s="228"/>
      <c r="L32" s="20" t="s">
        <v>6</v>
      </c>
      <c r="M32" s="229"/>
      <c r="N32" s="229"/>
      <c r="O32" s="229"/>
      <c r="P32" s="229"/>
      <c r="Q32" s="229"/>
      <c r="R32" s="228"/>
      <c r="S32" s="228"/>
      <c r="T32" s="228"/>
      <c r="U32" s="20" t="s">
        <v>6</v>
      </c>
      <c r="V32" s="229"/>
      <c r="W32" s="229"/>
      <c r="X32" s="229"/>
      <c r="Y32" s="229"/>
      <c r="Z32" s="229"/>
      <c r="AA32" s="228"/>
      <c r="AB32" s="228"/>
      <c r="AC32" s="228"/>
      <c r="AD32" s="23" t="s">
        <v>6</v>
      </c>
    </row>
    <row r="33" spans="1:30" s="151" customFormat="1" ht="19.5" customHeight="1">
      <c r="A33" s="265"/>
      <c r="B33" s="242"/>
      <c r="C33" s="248"/>
      <c r="D33" s="253"/>
      <c r="E33" s="245"/>
      <c r="F33" s="245"/>
      <c r="G33" s="245"/>
      <c r="H33" s="245"/>
      <c r="I33" s="246"/>
      <c r="J33" s="246"/>
      <c r="K33" s="246"/>
      <c r="L33" s="26" t="s">
        <v>6</v>
      </c>
      <c r="M33" s="245"/>
      <c r="N33" s="245"/>
      <c r="O33" s="245"/>
      <c r="P33" s="245"/>
      <c r="Q33" s="245"/>
      <c r="R33" s="246"/>
      <c r="S33" s="246"/>
      <c r="T33" s="246"/>
      <c r="U33" s="26" t="s">
        <v>6</v>
      </c>
      <c r="V33" s="245"/>
      <c r="W33" s="245"/>
      <c r="X33" s="245"/>
      <c r="Y33" s="245"/>
      <c r="Z33" s="245"/>
      <c r="AA33" s="246"/>
      <c r="AB33" s="246"/>
      <c r="AC33" s="246"/>
      <c r="AD33" s="27" t="s">
        <v>6</v>
      </c>
    </row>
    <row r="34" spans="1:30" s="151" customFormat="1" ht="19.5" customHeight="1">
      <c r="A34" s="265"/>
      <c r="B34" s="255" t="s">
        <v>44</v>
      </c>
      <c r="C34" s="256">
        <f>I34+I35+R34+R35+AA34+AA35</f>
        <v>0</v>
      </c>
      <c r="D34" s="251"/>
      <c r="E34" s="229"/>
      <c r="F34" s="229"/>
      <c r="G34" s="229"/>
      <c r="H34" s="229"/>
      <c r="I34" s="228"/>
      <c r="J34" s="228"/>
      <c r="K34" s="228"/>
      <c r="L34" s="20" t="s">
        <v>6</v>
      </c>
      <c r="M34" s="229"/>
      <c r="N34" s="229"/>
      <c r="O34" s="229"/>
      <c r="P34" s="229"/>
      <c r="Q34" s="229"/>
      <c r="R34" s="228"/>
      <c r="S34" s="228"/>
      <c r="T34" s="228"/>
      <c r="U34" s="20" t="s">
        <v>6</v>
      </c>
      <c r="V34" s="229"/>
      <c r="W34" s="229"/>
      <c r="X34" s="229"/>
      <c r="Y34" s="229"/>
      <c r="Z34" s="229"/>
      <c r="AA34" s="228"/>
      <c r="AB34" s="228"/>
      <c r="AC34" s="228"/>
      <c r="AD34" s="23" t="s">
        <v>6</v>
      </c>
    </row>
    <row r="35" spans="1:30" s="151" customFormat="1" ht="19.5" customHeight="1">
      <c r="A35" s="266"/>
      <c r="B35" s="242"/>
      <c r="C35" s="257"/>
      <c r="D35" s="253"/>
      <c r="E35" s="245"/>
      <c r="F35" s="245"/>
      <c r="G35" s="245"/>
      <c r="H35" s="245"/>
      <c r="I35" s="246"/>
      <c r="J35" s="246"/>
      <c r="K35" s="246"/>
      <c r="L35" s="26" t="s">
        <v>6</v>
      </c>
      <c r="M35" s="245"/>
      <c r="N35" s="245"/>
      <c r="O35" s="245"/>
      <c r="P35" s="245"/>
      <c r="Q35" s="245"/>
      <c r="R35" s="246"/>
      <c r="S35" s="246"/>
      <c r="T35" s="246"/>
      <c r="U35" s="26" t="s">
        <v>6</v>
      </c>
      <c r="V35" s="245"/>
      <c r="W35" s="245"/>
      <c r="X35" s="245"/>
      <c r="Y35" s="245"/>
      <c r="Z35" s="245"/>
      <c r="AA35" s="246"/>
      <c r="AB35" s="246"/>
      <c r="AC35" s="246"/>
      <c r="AD35" s="27" t="s">
        <v>6</v>
      </c>
    </row>
    <row r="36" spans="1:30" s="151" customFormat="1" ht="19.5" customHeight="1">
      <c r="A36" s="258">
        <v>7</v>
      </c>
      <c r="B36" s="260" t="s">
        <v>17</v>
      </c>
      <c r="C36" s="256">
        <f>I36+I37+R36+R37+AA36+AA37</f>
        <v>0</v>
      </c>
      <c r="D36" s="263" t="s">
        <v>116</v>
      </c>
      <c r="E36" s="227"/>
      <c r="F36" s="227"/>
      <c r="G36" s="227"/>
      <c r="H36" s="227"/>
      <c r="I36" s="223"/>
      <c r="J36" s="223"/>
      <c r="K36" s="223"/>
      <c r="L36" s="28" t="s">
        <v>6</v>
      </c>
      <c r="M36" s="227"/>
      <c r="N36" s="227"/>
      <c r="O36" s="227"/>
      <c r="P36" s="227"/>
      <c r="Q36" s="227"/>
      <c r="R36" s="223"/>
      <c r="S36" s="223"/>
      <c r="T36" s="223"/>
      <c r="U36" s="28" t="s">
        <v>6</v>
      </c>
      <c r="V36" s="227"/>
      <c r="W36" s="227"/>
      <c r="X36" s="227"/>
      <c r="Y36" s="227"/>
      <c r="Z36" s="227"/>
      <c r="AA36" s="223"/>
      <c r="AB36" s="223"/>
      <c r="AC36" s="223"/>
      <c r="AD36" s="31" t="s">
        <v>6</v>
      </c>
    </row>
    <row r="37" spans="1:30" s="151" customFormat="1" ht="19.5" customHeight="1" thickBot="1">
      <c r="A37" s="259"/>
      <c r="B37" s="261"/>
      <c r="C37" s="262"/>
      <c r="D37" s="224"/>
      <c r="E37" s="225"/>
      <c r="F37" s="225"/>
      <c r="G37" s="225"/>
      <c r="H37" s="225"/>
      <c r="I37" s="226"/>
      <c r="J37" s="226"/>
      <c r="K37" s="226"/>
      <c r="L37" s="34" t="s">
        <v>6</v>
      </c>
      <c r="M37" s="225"/>
      <c r="N37" s="225"/>
      <c r="O37" s="225"/>
      <c r="P37" s="225"/>
      <c r="Q37" s="225"/>
      <c r="R37" s="226"/>
      <c r="S37" s="226"/>
      <c r="T37" s="226"/>
      <c r="U37" s="34" t="s">
        <v>6</v>
      </c>
      <c r="V37" s="225"/>
      <c r="W37" s="225"/>
      <c r="X37" s="225"/>
      <c r="Y37" s="225"/>
      <c r="Z37" s="225"/>
      <c r="AA37" s="226"/>
      <c r="AB37" s="226"/>
      <c r="AC37" s="226"/>
      <c r="AD37" s="35" t="s">
        <v>6</v>
      </c>
    </row>
    <row r="38" spans="1:30" s="151" customFormat="1" ht="49.5" customHeight="1" thickTop="1" thickBot="1">
      <c r="A38" s="280" t="s">
        <v>18</v>
      </c>
      <c r="B38" s="281"/>
      <c r="C38" s="36">
        <f>SUM(C9:C37)</f>
        <v>0</v>
      </c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1"/>
    </row>
    <row r="39" spans="1:30" s="151" customFormat="1" ht="9" customHeight="1">
      <c r="A39" s="157"/>
      <c r="B39" s="157"/>
      <c r="C39" s="158"/>
      <c r="D39" s="37"/>
    </row>
  </sheetData>
  <mergeCells count="138">
    <mergeCell ref="Y5:AD5"/>
    <mergeCell ref="R5:X5"/>
    <mergeCell ref="K14:M14"/>
    <mergeCell ref="L15:M15"/>
    <mergeCell ref="D16:AD17"/>
    <mergeCell ref="D9:AD10"/>
    <mergeCell ref="D24:G24"/>
    <mergeCell ref="N24:O24"/>
    <mergeCell ref="D25:G25"/>
    <mergeCell ref="H25:M25"/>
    <mergeCell ref="N25:O25"/>
    <mergeCell ref="H24:M24"/>
    <mergeCell ref="AA15:AC15"/>
    <mergeCell ref="I15:K15"/>
    <mergeCell ref="R15:T15"/>
    <mergeCell ref="V15:Z15"/>
    <mergeCell ref="D20:AD21"/>
    <mergeCell ref="D15:F15"/>
    <mergeCell ref="A24:A25"/>
    <mergeCell ref="B24:B25"/>
    <mergeCell ref="C24:C25"/>
    <mergeCell ref="AA30:AC30"/>
    <mergeCell ref="I29:K29"/>
    <mergeCell ref="M29:Q29"/>
    <mergeCell ref="R29:T29"/>
    <mergeCell ref="V29:Z29"/>
    <mergeCell ref="M30:Q30"/>
    <mergeCell ref="AA29:AC29"/>
    <mergeCell ref="D26:H26"/>
    <mergeCell ref="D27:H27"/>
    <mergeCell ref="D28:H28"/>
    <mergeCell ref="I28:K28"/>
    <mergeCell ref="M28:Q28"/>
    <mergeCell ref="C26:C27"/>
    <mergeCell ref="C28:C29"/>
    <mergeCell ref="AA31:AC31"/>
    <mergeCell ref="AA26:AC26"/>
    <mergeCell ref="V27:Z27"/>
    <mergeCell ref="AA27:AC27"/>
    <mergeCell ref="V28:Z28"/>
    <mergeCell ref="AA28:AC28"/>
    <mergeCell ref="AA33:AC33"/>
    <mergeCell ref="I33:K33"/>
    <mergeCell ref="M33:Q33"/>
    <mergeCell ref="R33:T33"/>
    <mergeCell ref="V33:Z33"/>
    <mergeCell ref="R32:T32"/>
    <mergeCell ref="V32:Z32"/>
    <mergeCell ref="AA32:AC32"/>
    <mergeCell ref="I31:K31"/>
    <mergeCell ref="V26:Z26"/>
    <mergeCell ref="I26:K26"/>
    <mergeCell ref="M26:Q26"/>
    <mergeCell ref="R26:T26"/>
    <mergeCell ref="I27:K27"/>
    <mergeCell ref="V31:Z31"/>
    <mergeCell ref="A36:A37"/>
    <mergeCell ref="B36:B37"/>
    <mergeCell ref="C36:C37"/>
    <mergeCell ref="D36:H36"/>
    <mergeCell ref="I34:K34"/>
    <mergeCell ref="A30:A35"/>
    <mergeCell ref="A8:B8"/>
    <mergeCell ref="D38:AD38"/>
    <mergeCell ref="A9:A10"/>
    <mergeCell ref="D14:F14"/>
    <mergeCell ref="G14:H14"/>
    <mergeCell ref="B11:B13"/>
    <mergeCell ref="C11:C13"/>
    <mergeCell ref="A38:B38"/>
    <mergeCell ref="A11:A23"/>
    <mergeCell ref="A26:A27"/>
    <mergeCell ref="A28:A29"/>
    <mergeCell ref="B26:B27"/>
    <mergeCell ref="B22:B23"/>
    <mergeCell ref="C22:C23"/>
    <mergeCell ref="B16:B17"/>
    <mergeCell ref="B28:B29"/>
    <mergeCell ref="B20:B21"/>
    <mergeCell ref="C20:C21"/>
    <mergeCell ref="I35:K35"/>
    <mergeCell ref="B30:B31"/>
    <mergeCell ref="B32:B33"/>
    <mergeCell ref="B34:B35"/>
    <mergeCell ref="C34:C35"/>
    <mergeCell ref="D34:H34"/>
    <mergeCell ref="D33:H33"/>
    <mergeCell ref="I30:K30"/>
    <mergeCell ref="C30:C31"/>
    <mergeCell ref="C32:C33"/>
    <mergeCell ref="R35:T35"/>
    <mergeCell ref="V35:Z35"/>
    <mergeCell ref="AA35:AC35"/>
    <mergeCell ref="C16:C17"/>
    <mergeCell ref="B18:B19"/>
    <mergeCell ref="C18:C19"/>
    <mergeCell ref="D18:AD19"/>
    <mergeCell ref="D22:AD23"/>
    <mergeCell ref="AA34:AC34"/>
    <mergeCell ref="M34:Q34"/>
    <mergeCell ref="R34:T34"/>
    <mergeCell ref="V34:Z34"/>
    <mergeCell ref="M27:Q27"/>
    <mergeCell ref="R27:T27"/>
    <mergeCell ref="R31:T31"/>
    <mergeCell ref="D29:H29"/>
    <mergeCell ref="I32:K32"/>
    <mergeCell ref="M32:Q32"/>
    <mergeCell ref="D30:H30"/>
    <mergeCell ref="D31:H31"/>
    <mergeCell ref="D32:H32"/>
    <mergeCell ref="R28:T28"/>
    <mergeCell ref="M31:Q31"/>
    <mergeCell ref="D35:H35"/>
    <mergeCell ref="Q1:W1"/>
    <mergeCell ref="X1:AD1"/>
    <mergeCell ref="Q2:W2"/>
    <mergeCell ref="X2:AD2"/>
    <mergeCell ref="AA36:AC36"/>
    <mergeCell ref="D37:H37"/>
    <mergeCell ref="I37:K37"/>
    <mergeCell ref="M37:Q37"/>
    <mergeCell ref="R37:T37"/>
    <mergeCell ref="V37:Z37"/>
    <mergeCell ref="AA37:AC37"/>
    <mergeCell ref="I36:K36"/>
    <mergeCell ref="M36:Q36"/>
    <mergeCell ref="R36:T36"/>
    <mergeCell ref="V36:Z36"/>
    <mergeCell ref="R30:T30"/>
    <mergeCell ref="V30:Z30"/>
    <mergeCell ref="D8:AD8"/>
    <mergeCell ref="A4:AD4"/>
    <mergeCell ref="A6:AD6"/>
    <mergeCell ref="A7:AD7"/>
    <mergeCell ref="B9:B10"/>
    <mergeCell ref="C9:C10"/>
    <mergeCell ref="M35:Q35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Zeros="0" view="pageBreakPreview" zoomScaleNormal="100" zoomScaleSheetLayoutView="100" workbookViewId="0">
      <selection activeCell="D48" sqref="D48"/>
    </sheetView>
  </sheetViews>
  <sheetFormatPr defaultRowHeight="24.95" customHeight="1"/>
  <cols>
    <col min="1" max="2" width="4" customWidth="1"/>
    <col min="3" max="3" width="22.75" customWidth="1"/>
    <col min="4" max="4" width="12.875" style="38" customWidth="1"/>
    <col min="5" max="5" width="9.875" customWidth="1"/>
    <col min="6" max="6" width="7.125" customWidth="1"/>
    <col min="7" max="7" width="2.5" style="87" customWidth="1"/>
    <col min="8" max="8" width="9.875" customWidth="1"/>
    <col min="9" max="9" width="7.125" customWidth="1"/>
    <col min="10" max="10" width="2.5" style="8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>
      <c r="A1" s="236" t="s">
        <v>19</v>
      </c>
      <c r="B1" s="236"/>
      <c r="C1" s="349"/>
      <c r="D1" s="349"/>
      <c r="E1" s="349"/>
      <c r="G1" s="39"/>
      <c r="J1" s="39"/>
    </row>
    <row r="2" spans="1:13" s="8" customFormat="1" ht="25.5" customHeight="1" thickBot="1">
      <c r="A2" s="267" t="s">
        <v>3</v>
      </c>
      <c r="B2" s="352"/>
      <c r="C2" s="353"/>
      <c r="D2" s="40" t="s">
        <v>51</v>
      </c>
      <c r="E2" s="355" t="s">
        <v>20</v>
      </c>
      <c r="F2" s="356"/>
      <c r="G2" s="356"/>
      <c r="H2" s="356"/>
      <c r="I2" s="356"/>
      <c r="J2" s="356"/>
      <c r="K2" s="356"/>
      <c r="L2" s="356"/>
      <c r="M2" s="357"/>
    </row>
    <row r="3" spans="1:13" s="8" customFormat="1" ht="12.75" customHeight="1">
      <c r="A3" s="345" t="s">
        <v>21</v>
      </c>
      <c r="B3" s="350">
        <v>1</v>
      </c>
      <c r="C3" s="351" t="s">
        <v>22</v>
      </c>
      <c r="D3" s="358">
        <f>F3+F4+I3+I4+L3+L4</f>
        <v>0</v>
      </c>
      <c r="E3" s="41"/>
      <c r="F3" s="42"/>
      <c r="G3" s="43" t="s">
        <v>6</v>
      </c>
      <c r="H3" s="44"/>
      <c r="I3" s="42"/>
      <c r="J3" s="43" t="s">
        <v>6</v>
      </c>
      <c r="K3" s="29"/>
      <c r="L3" s="42"/>
      <c r="M3" s="45" t="s">
        <v>6</v>
      </c>
    </row>
    <row r="4" spans="1:13" s="8" customFormat="1" ht="12.75" customHeight="1">
      <c r="A4" s="345"/>
      <c r="B4" s="338"/>
      <c r="C4" s="335"/>
      <c r="D4" s="348"/>
      <c r="E4" s="41"/>
      <c r="F4" s="42"/>
      <c r="G4" s="43" t="s">
        <v>6</v>
      </c>
      <c r="H4" s="44"/>
      <c r="I4" s="42"/>
      <c r="J4" s="43" t="s">
        <v>6</v>
      </c>
      <c r="K4" s="29"/>
      <c r="L4" s="42"/>
      <c r="M4" s="45" t="s">
        <v>6</v>
      </c>
    </row>
    <row r="5" spans="1:13" s="8" customFormat="1" ht="12.75" customHeight="1">
      <c r="A5" s="345"/>
      <c r="B5" s="332">
        <v>2</v>
      </c>
      <c r="C5" s="334" t="s">
        <v>23</v>
      </c>
      <c r="D5" s="347">
        <f>F5+F6+I5+I6+L5+L6</f>
        <v>0</v>
      </c>
      <c r="E5" s="46"/>
      <c r="F5" s="47"/>
      <c r="G5" s="48" t="s">
        <v>6</v>
      </c>
      <c r="H5" s="49"/>
      <c r="I5" s="47"/>
      <c r="J5" s="48" t="s">
        <v>6</v>
      </c>
      <c r="K5" s="18"/>
      <c r="L5" s="47"/>
      <c r="M5" s="50" t="s">
        <v>6</v>
      </c>
    </row>
    <row r="6" spans="1:13" s="8" customFormat="1" ht="12.75" customHeight="1">
      <c r="A6" s="345"/>
      <c r="B6" s="338"/>
      <c r="C6" s="335"/>
      <c r="D6" s="348"/>
      <c r="E6" s="51"/>
      <c r="F6" s="52"/>
      <c r="G6" s="53" t="s">
        <v>6</v>
      </c>
      <c r="H6" s="54"/>
      <c r="I6" s="52"/>
      <c r="J6" s="53" t="s">
        <v>6</v>
      </c>
      <c r="K6" s="24"/>
      <c r="L6" s="52"/>
      <c r="M6" s="55" t="s">
        <v>6</v>
      </c>
    </row>
    <row r="7" spans="1:13" s="8" customFormat="1" ht="12.75" customHeight="1">
      <c r="A7" s="345"/>
      <c r="B7" s="332">
        <v>3</v>
      </c>
      <c r="C7" s="334" t="s">
        <v>24</v>
      </c>
      <c r="D7" s="347">
        <f>F7+F8+I7+I8+L7+L8</f>
        <v>0</v>
      </c>
      <c r="E7" s="41"/>
      <c r="F7" s="42"/>
      <c r="G7" s="48" t="s">
        <v>6</v>
      </c>
      <c r="H7" s="44"/>
      <c r="I7" s="42"/>
      <c r="J7" s="48" t="s">
        <v>6</v>
      </c>
      <c r="K7" s="29"/>
      <c r="L7" s="42"/>
      <c r="M7" s="50" t="s">
        <v>6</v>
      </c>
    </row>
    <row r="8" spans="1:13" s="8" customFormat="1" ht="12.75" customHeight="1">
      <c r="A8" s="345"/>
      <c r="B8" s="338"/>
      <c r="C8" s="335"/>
      <c r="D8" s="348"/>
      <c r="E8" s="41"/>
      <c r="F8" s="42"/>
      <c r="G8" s="53" t="s">
        <v>6</v>
      </c>
      <c r="H8" s="44"/>
      <c r="I8" s="42"/>
      <c r="J8" s="53" t="s">
        <v>6</v>
      </c>
      <c r="K8" s="29"/>
      <c r="L8" s="42"/>
      <c r="M8" s="55" t="s">
        <v>6</v>
      </c>
    </row>
    <row r="9" spans="1:13" s="8" customFormat="1" ht="12.75" customHeight="1">
      <c r="A9" s="345"/>
      <c r="B9" s="332">
        <v>4</v>
      </c>
      <c r="C9" s="334" t="s">
        <v>25</v>
      </c>
      <c r="D9" s="347">
        <f>F9+F10+I9+I10+L9+L10</f>
        <v>0</v>
      </c>
      <c r="E9" s="46"/>
      <c r="F9" s="47"/>
      <c r="G9" s="48" t="s">
        <v>6</v>
      </c>
      <c r="H9" s="49"/>
      <c r="I9" s="47"/>
      <c r="J9" s="48" t="s">
        <v>6</v>
      </c>
      <c r="K9" s="18"/>
      <c r="L9" s="47"/>
      <c r="M9" s="50" t="s">
        <v>6</v>
      </c>
    </row>
    <row r="10" spans="1:13" s="8" customFormat="1" ht="12.75" customHeight="1">
      <c r="A10" s="345"/>
      <c r="B10" s="338"/>
      <c r="C10" s="335"/>
      <c r="D10" s="348"/>
      <c r="E10" s="51"/>
      <c r="F10" s="52"/>
      <c r="G10" s="53" t="s">
        <v>6</v>
      </c>
      <c r="H10" s="54"/>
      <c r="I10" s="52"/>
      <c r="J10" s="53" t="s">
        <v>6</v>
      </c>
      <c r="K10" s="24"/>
      <c r="L10" s="52"/>
      <c r="M10" s="55" t="s">
        <v>6</v>
      </c>
    </row>
    <row r="11" spans="1:13" s="8" customFormat="1" ht="12.75" customHeight="1">
      <c r="A11" s="345"/>
      <c r="B11" s="332">
        <v>5</v>
      </c>
      <c r="C11" s="340" t="s">
        <v>26</v>
      </c>
      <c r="D11" s="347">
        <f>F11+F12+I11+I12+L11+L12</f>
        <v>0</v>
      </c>
      <c r="E11" s="46"/>
      <c r="F11" s="47"/>
      <c r="G11" s="48" t="s">
        <v>6</v>
      </c>
      <c r="H11" s="49"/>
      <c r="I11" s="47"/>
      <c r="J11" s="48" t="s">
        <v>6</v>
      </c>
      <c r="K11" s="18"/>
      <c r="L11" s="47"/>
      <c r="M11" s="50" t="s">
        <v>6</v>
      </c>
    </row>
    <row r="12" spans="1:13" s="8" customFormat="1" ht="12.75" customHeight="1">
      <c r="A12" s="345"/>
      <c r="B12" s="338"/>
      <c r="C12" s="341"/>
      <c r="D12" s="348"/>
      <c r="E12" s="51"/>
      <c r="F12" s="52"/>
      <c r="G12" s="53" t="s">
        <v>6</v>
      </c>
      <c r="H12" s="54"/>
      <c r="I12" s="52"/>
      <c r="J12" s="53" t="s">
        <v>6</v>
      </c>
      <c r="K12" s="24"/>
      <c r="L12" s="52"/>
      <c r="M12" s="55" t="s">
        <v>6</v>
      </c>
    </row>
    <row r="13" spans="1:13" s="8" customFormat="1" ht="12.75" customHeight="1">
      <c r="A13" s="345"/>
      <c r="B13" s="332">
        <v>6</v>
      </c>
      <c r="C13" s="334" t="s">
        <v>27</v>
      </c>
      <c r="D13" s="347">
        <f>F13+F14+I13+I14+L13+L14</f>
        <v>0</v>
      </c>
      <c r="E13" s="46"/>
      <c r="F13" s="47"/>
      <c r="G13" s="48" t="s">
        <v>6</v>
      </c>
      <c r="H13" s="49"/>
      <c r="I13" s="47"/>
      <c r="J13" s="48" t="s">
        <v>6</v>
      </c>
      <c r="K13" s="18"/>
      <c r="L13" s="47"/>
      <c r="M13" s="50" t="s">
        <v>6</v>
      </c>
    </row>
    <row r="14" spans="1:13" s="8" customFormat="1" ht="12.75" customHeight="1">
      <c r="A14" s="345"/>
      <c r="B14" s="338"/>
      <c r="C14" s="335"/>
      <c r="D14" s="348"/>
      <c r="E14" s="51"/>
      <c r="F14" s="52"/>
      <c r="G14" s="53" t="s">
        <v>6</v>
      </c>
      <c r="H14" s="54"/>
      <c r="I14" s="52"/>
      <c r="J14" s="53" t="s">
        <v>6</v>
      </c>
      <c r="K14" s="24"/>
      <c r="L14" s="52"/>
      <c r="M14" s="55" t="s">
        <v>6</v>
      </c>
    </row>
    <row r="15" spans="1:13" s="8" customFormat="1" ht="12.75" customHeight="1">
      <c r="A15" s="345"/>
      <c r="B15" s="332">
        <v>7</v>
      </c>
      <c r="C15" s="334" t="s">
        <v>39</v>
      </c>
      <c r="D15" s="347">
        <f>F15+F16+I15+I16+L15+L16</f>
        <v>0</v>
      </c>
      <c r="E15" s="41"/>
      <c r="F15" s="42"/>
      <c r="G15" s="48" t="s">
        <v>6</v>
      </c>
      <c r="H15" s="44"/>
      <c r="I15" s="42"/>
      <c r="J15" s="48" t="s">
        <v>6</v>
      </c>
      <c r="K15" s="29"/>
      <c r="L15" s="42"/>
      <c r="M15" s="50" t="s">
        <v>6</v>
      </c>
    </row>
    <row r="16" spans="1:13" s="8" customFormat="1" ht="12.75" customHeight="1" thickBot="1">
      <c r="A16" s="346"/>
      <c r="B16" s="333"/>
      <c r="C16" s="342"/>
      <c r="D16" s="354"/>
      <c r="E16" s="56"/>
      <c r="F16" s="57"/>
      <c r="G16" s="58" t="s">
        <v>6</v>
      </c>
      <c r="H16" s="59"/>
      <c r="I16" s="57"/>
      <c r="J16" s="58" t="s">
        <v>6</v>
      </c>
      <c r="K16" s="32"/>
      <c r="L16" s="57"/>
      <c r="M16" s="60" t="s">
        <v>6</v>
      </c>
    </row>
    <row r="17" spans="1:13" s="8" customFormat="1" ht="25.5" customHeight="1" thickTop="1" thickBot="1">
      <c r="A17" s="329" t="s">
        <v>28</v>
      </c>
      <c r="B17" s="330"/>
      <c r="C17" s="331"/>
      <c r="D17" s="136">
        <f>SUM(D3:D16)</f>
        <v>0</v>
      </c>
      <c r="E17" s="68"/>
      <c r="F17" s="69"/>
      <c r="G17" s="70"/>
      <c r="H17" s="71"/>
      <c r="I17" s="69"/>
      <c r="J17" s="70"/>
      <c r="K17" s="71"/>
      <c r="L17" s="69"/>
      <c r="M17" s="72"/>
    </row>
    <row r="18" spans="1:13" s="8" customFormat="1" ht="18" customHeight="1" thickTop="1">
      <c r="A18" s="345" t="s">
        <v>29</v>
      </c>
      <c r="B18" s="343">
        <v>1</v>
      </c>
      <c r="C18" s="344" t="s">
        <v>30</v>
      </c>
      <c r="D18" s="359">
        <f>F18+F19+I18+I19+L18+L19</f>
        <v>0</v>
      </c>
      <c r="E18" s="64"/>
      <c r="F18" s="30"/>
      <c r="G18" s="43" t="s">
        <v>6</v>
      </c>
      <c r="H18" s="29"/>
      <c r="I18" s="30"/>
      <c r="J18" s="43" t="s">
        <v>6</v>
      </c>
      <c r="K18" s="29"/>
      <c r="L18" s="30"/>
      <c r="M18" s="45" t="s">
        <v>6</v>
      </c>
    </row>
    <row r="19" spans="1:13" s="8" customFormat="1" ht="18" customHeight="1">
      <c r="A19" s="345"/>
      <c r="B19" s="338"/>
      <c r="C19" s="335"/>
      <c r="D19" s="337"/>
      <c r="E19" s="63"/>
      <c r="F19" s="25"/>
      <c r="G19" s="53" t="s">
        <v>6</v>
      </c>
      <c r="H19" s="24"/>
      <c r="I19" s="25"/>
      <c r="J19" s="53" t="s">
        <v>6</v>
      </c>
      <c r="K19" s="24"/>
      <c r="L19" s="25"/>
      <c r="M19" s="55" t="s">
        <v>6</v>
      </c>
    </row>
    <row r="20" spans="1:13" s="8" customFormat="1" ht="18" customHeight="1">
      <c r="A20" s="345"/>
      <c r="B20" s="332">
        <v>2</v>
      </c>
      <c r="C20" s="360" t="s">
        <v>31</v>
      </c>
      <c r="D20" s="347">
        <f>F20+F21+I20+I21+L20+L21</f>
        <v>0</v>
      </c>
      <c r="E20" s="64"/>
      <c r="F20" s="30"/>
      <c r="G20" s="43" t="s">
        <v>6</v>
      </c>
      <c r="H20" s="29"/>
      <c r="I20" s="30"/>
      <c r="J20" s="43" t="s">
        <v>6</v>
      </c>
      <c r="K20" s="29"/>
      <c r="L20" s="30"/>
      <c r="M20" s="45" t="s">
        <v>6</v>
      </c>
    </row>
    <row r="21" spans="1:13" s="8" customFormat="1" ht="18" customHeight="1">
      <c r="A21" s="345"/>
      <c r="B21" s="338"/>
      <c r="C21" s="361"/>
      <c r="D21" s="348"/>
      <c r="E21" s="64"/>
      <c r="F21" s="30"/>
      <c r="G21" s="43" t="s">
        <v>6</v>
      </c>
      <c r="H21" s="29"/>
      <c r="I21" s="30"/>
      <c r="J21" s="43" t="s">
        <v>6</v>
      </c>
      <c r="K21" s="29"/>
      <c r="L21" s="30"/>
      <c r="M21" s="45" t="s">
        <v>6</v>
      </c>
    </row>
    <row r="22" spans="1:13" s="8" customFormat="1" ht="18" customHeight="1">
      <c r="A22" s="345"/>
      <c r="B22" s="332">
        <v>3</v>
      </c>
      <c r="C22" s="334" t="s">
        <v>32</v>
      </c>
      <c r="D22" s="347">
        <f>F22+F23+I22+I23+L22+L23</f>
        <v>0</v>
      </c>
      <c r="E22" s="65"/>
      <c r="F22" s="19"/>
      <c r="G22" s="48" t="s">
        <v>6</v>
      </c>
      <c r="H22" s="18"/>
      <c r="I22" s="19"/>
      <c r="J22" s="48" t="s">
        <v>6</v>
      </c>
      <c r="K22" s="18"/>
      <c r="L22" s="19"/>
      <c r="M22" s="50" t="s">
        <v>6</v>
      </c>
    </row>
    <row r="23" spans="1:13" s="8" customFormat="1" ht="18" customHeight="1">
      <c r="A23" s="345"/>
      <c r="B23" s="338"/>
      <c r="C23" s="335"/>
      <c r="D23" s="348"/>
      <c r="E23" s="63"/>
      <c r="F23" s="25"/>
      <c r="G23" s="53" t="s">
        <v>6</v>
      </c>
      <c r="H23" s="24"/>
      <c r="I23" s="25"/>
      <c r="J23" s="53" t="s">
        <v>6</v>
      </c>
      <c r="K23" s="24"/>
      <c r="L23" s="25"/>
      <c r="M23" s="55" t="s">
        <v>6</v>
      </c>
    </row>
    <row r="24" spans="1:13" s="8" customFormat="1" ht="18" customHeight="1">
      <c r="A24" s="345"/>
      <c r="B24" s="332">
        <v>4</v>
      </c>
      <c r="C24" s="334" t="s">
        <v>33</v>
      </c>
      <c r="D24" s="347">
        <f>F24+F25+I24+I25+L24+L25</f>
        <v>0</v>
      </c>
      <c r="E24" s="64"/>
      <c r="F24" s="30"/>
      <c r="G24" s="43" t="s">
        <v>6</v>
      </c>
      <c r="H24" s="29"/>
      <c r="I24" s="30"/>
      <c r="J24" s="43" t="s">
        <v>6</v>
      </c>
      <c r="K24" s="29"/>
      <c r="L24" s="30"/>
      <c r="M24" s="45" t="s">
        <v>6</v>
      </c>
    </row>
    <row r="25" spans="1:13" s="8" customFormat="1" ht="18" customHeight="1">
      <c r="A25" s="345"/>
      <c r="B25" s="338"/>
      <c r="C25" s="335"/>
      <c r="D25" s="348"/>
      <c r="E25" s="64"/>
      <c r="F25" s="30"/>
      <c r="G25" s="43" t="s">
        <v>6</v>
      </c>
      <c r="H25" s="29"/>
      <c r="I25" s="30"/>
      <c r="J25" s="43" t="s">
        <v>6</v>
      </c>
      <c r="K25" s="29"/>
      <c r="L25" s="30"/>
      <c r="M25" s="45" t="s">
        <v>6</v>
      </c>
    </row>
    <row r="26" spans="1:13" s="8" customFormat="1" ht="18" customHeight="1">
      <c r="A26" s="345"/>
      <c r="B26" s="332">
        <v>5</v>
      </c>
      <c r="C26" s="334" t="s">
        <v>34</v>
      </c>
      <c r="D26" s="347">
        <f>F26+F27+I26+I27+L26+L27</f>
        <v>0</v>
      </c>
      <c r="E26" s="65"/>
      <c r="F26" s="19"/>
      <c r="G26" s="48" t="s">
        <v>6</v>
      </c>
      <c r="H26" s="18"/>
      <c r="I26" s="19"/>
      <c r="J26" s="48" t="s">
        <v>6</v>
      </c>
      <c r="K26" s="18"/>
      <c r="L26" s="19"/>
      <c r="M26" s="50" t="s">
        <v>6</v>
      </c>
    </row>
    <row r="27" spans="1:13" s="8" customFormat="1" ht="18" customHeight="1">
      <c r="A27" s="345"/>
      <c r="B27" s="338"/>
      <c r="C27" s="335"/>
      <c r="D27" s="348"/>
      <c r="E27" s="63"/>
      <c r="F27" s="25"/>
      <c r="G27" s="53" t="s">
        <v>6</v>
      </c>
      <c r="H27" s="24"/>
      <c r="I27" s="25"/>
      <c r="J27" s="53" t="s">
        <v>6</v>
      </c>
      <c r="K27" s="24"/>
      <c r="L27" s="25"/>
      <c r="M27" s="55" t="s">
        <v>6</v>
      </c>
    </row>
    <row r="28" spans="1:13" s="8" customFormat="1" ht="18" customHeight="1">
      <c r="A28" s="345"/>
      <c r="B28" s="332">
        <v>6</v>
      </c>
      <c r="C28" s="336" t="s">
        <v>35</v>
      </c>
      <c r="D28" s="347">
        <f>F28+F29+I28+I29+L28+L29</f>
        <v>0</v>
      </c>
      <c r="E28" s="65"/>
      <c r="F28" s="19"/>
      <c r="G28" s="48" t="s">
        <v>6</v>
      </c>
      <c r="H28" s="18"/>
      <c r="I28" s="19"/>
      <c r="J28" s="48" t="s">
        <v>6</v>
      </c>
      <c r="K28" s="18"/>
      <c r="L28" s="19"/>
      <c r="M28" s="50" t="s">
        <v>6</v>
      </c>
    </row>
    <row r="29" spans="1:13" s="8" customFormat="1" ht="18" customHeight="1">
      <c r="A29" s="345"/>
      <c r="B29" s="338"/>
      <c r="C29" s="337"/>
      <c r="D29" s="348"/>
      <c r="E29" s="63"/>
      <c r="F29" s="25"/>
      <c r="G29" s="53" t="s">
        <v>6</v>
      </c>
      <c r="H29" s="24"/>
      <c r="I29" s="25"/>
      <c r="J29" s="53" t="s">
        <v>6</v>
      </c>
      <c r="K29" s="24"/>
      <c r="L29" s="25"/>
      <c r="M29" s="55" t="s">
        <v>6</v>
      </c>
    </row>
    <row r="30" spans="1:13" s="8" customFormat="1" ht="18" customHeight="1">
      <c r="A30" s="345"/>
      <c r="B30" s="332">
        <v>7</v>
      </c>
      <c r="C30" s="336" t="s">
        <v>40</v>
      </c>
      <c r="D30" s="347">
        <f>F30+F31+I30+I31+L30+L31</f>
        <v>0</v>
      </c>
      <c r="E30" s="64"/>
      <c r="F30" s="30"/>
      <c r="G30" s="43" t="s">
        <v>6</v>
      </c>
      <c r="H30" s="29"/>
      <c r="I30" s="30"/>
      <c r="J30" s="43" t="s">
        <v>6</v>
      </c>
      <c r="K30" s="29"/>
      <c r="L30" s="30"/>
      <c r="M30" s="45" t="s">
        <v>6</v>
      </c>
    </row>
    <row r="31" spans="1:13" s="8" customFormat="1" ht="18" customHeight="1" thickBot="1">
      <c r="A31" s="346"/>
      <c r="B31" s="333"/>
      <c r="C31" s="339"/>
      <c r="D31" s="354"/>
      <c r="E31" s="66"/>
      <c r="F31" s="33"/>
      <c r="G31" s="58" t="s">
        <v>6</v>
      </c>
      <c r="H31" s="32"/>
      <c r="I31" s="33"/>
      <c r="J31" s="58" t="s">
        <v>6</v>
      </c>
      <c r="K31" s="32"/>
      <c r="L31" s="33"/>
      <c r="M31" s="60" t="s">
        <v>6</v>
      </c>
    </row>
    <row r="32" spans="1:13" s="8" customFormat="1" ht="25.5" customHeight="1" thickTop="1" thickBot="1">
      <c r="A32" s="329" t="s">
        <v>36</v>
      </c>
      <c r="B32" s="330"/>
      <c r="C32" s="331"/>
      <c r="D32" s="67">
        <f>SUM(D18:D31)</f>
        <v>0</v>
      </c>
      <c r="E32" s="68"/>
      <c r="F32" s="69"/>
      <c r="G32" s="70"/>
      <c r="H32" s="71"/>
      <c r="I32" s="69"/>
      <c r="J32" s="70"/>
      <c r="K32" s="71"/>
      <c r="L32" s="69"/>
      <c r="M32" s="72"/>
    </row>
    <row r="33" spans="1:13" s="8" customFormat="1" ht="36" customHeight="1" thickTop="1" thickBot="1">
      <c r="A33" s="318" t="s">
        <v>52</v>
      </c>
      <c r="B33" s="319"/>
      <c r="C33" s="320"/>
      <c r="D33" s="73">
        <f>D17+D32</f>
        <v>0</v>
      </c>
      <c r="E33" s="310" t="s">
        <v>56</v>
      </c>
      <c r="F33" s="311"/>
      <c r="G33" s="311"/>
      <c r="H33" s="311"/>
      <c r="I33" s="311"/>
      <c r="J33" s="311"/>
      <c r="K33" s="148" t="str">
        <f>IF(D33=0,"",ROUNDDOWN(D33/3,0))</f>
        <v/>
      </c>
      <c r="L33" s="61"/>
      <c r="M33" s="62"/>
    </row>
    <row r="34" spans="1:13" s="8" customFormat="1" ht="15" customHeight="1" thickBot="1">
      <c r="A34" s="74"/>
      <c r="B34" s="110"/>
      <c r="C34" s="110"/>
      <c r="D34" s="75"/>
      <c r="E34" s="37"/>
      <c r="F34" s="76"/>
      <c r="G34" s="77"/>
      <c r="H34" s="78"/>
      <c r="I34" s="79"/>
      <c r="J34" s="77"/>
      <c r="K34" s="78"/>
      <c r="L34" s="79"/>
      <c r="M34" s="78"/>
    </row>
    <row r="35" spans="1:13" s="8" customFormat="1" ht="24" customHeight="1">
      <c r="A35" s="321" t="s">
        <v>45</v>
      </c>
      <c r="B35" s="116">
        <v>1</v>
      </c>
      <c r="C35" s="160" t="s">
        <v>105</v>
      </c>
      <c r="D35" s="93">
        <f>F35+I35+L35</f>
        <v>0</v>
      </c>
      <c r="E35" s="94"/>
      <c r="F35" s="95"/>
      <c r="G35" s="96" t="s">
        <v>6</v>
      </c>
      <c r="H35" s="97"/>
      <c r="I35" s="95"/>
      <c r="J35" s="96" t="s">
        <v>6</v>
      </c>
      <c r="K35" s="97"/>
      <c r="L35" s="95"/>
      <c r="M35" s="98" t="s">
        <v>6</v>
      </c>
    </row>
    <row r="36" spans="1:13" s="8" customFormat="1" ht="24" customHeight="1">
      <c r="A36" s="322"/>
      <c r="B36" s="111">
        <v>2</v>
      </c>
      <c r="C36" s="112" t="s">
        <v>46</v>
      </c>
      <c r="D36" s="104">
        <f>F36+I36+L36</f>
        <v>0</v>
      </c>
      <c r="E36" s="99"/>
      <c r="F36" s="100"/>
      <c r="G36" s="101" t="s">
        <v>6</v>
      </c>
      <c r="H36" s="102"/>
      <c r="I36" s="100"/>
      <c r="J36" s="101" t="s">
        <v>6</v>
      </c>
      <c r="K36" s="102"/>
      <c r="L36" s="100"/>
      <c r="M36" s="103" t="s">
        <v>6</v>
      </c>
    </row>
    <row r="37" spans="1:13" s="8" customFormat="1" ht="24" customHeight="1">
      <c r="A37" s="322"/>
      <c r="B37" s="113">
        <v>3</v>
      </c>
      <c r="C37" s="114"/>
      <c r="D37" s="104">
        <f>F37+I37+L37</f>
        <v>0</v>
      </c>
      <c r="E37" s="99"/>
      <c r="F37" s="100"/>
      <c r="G37" s="101" t="s">
        <v>6</v>
      </c>
      <c r="H37" s="102"/>
      <c r="I37" s="100"/>
      <c r="J37" s="101" t="s">
        <v>6</v>
      </c>
      <c r="K37" s="102"/>
      <c r="L37" s="100"/>
      <c r="M37" s="103" t="s">
        <v>6</v>
      </c>
    </row>
    <row r="38" spans="1:13" s="8" customFormat="1" ht="24" customHeight="1" thickBot="1">
      <c r="A38" s="322"/>
      <c r="B38" s="115">
        <v>4</v>
      </c>
      <c r="C38" s="89"/>
      <c r="D38" s="117">
        <f>F38+I38+L38</f>
        <v>0</v>
      </c>
      <c r="E38" s="105"/>
      <c r="F38" s="106"/>
      <c r="G38" s="107" t="s">
        <v>6</v>
      </c>
      <c r="H38" s="108"/>
      <c r="I38" s="106"/>
      <c r="J38" s="107" t="s">
        <v>6</v>
      </c>
      <c r="K38" s="108"/>
      <c r="L38" s="106"/>
      <c r="M38" s="109" t="s">
        <v>6</v>
      </c>
    </row>
    <row r="39" spans="1:13" s="8" customFormat="1" ht="25.5" customHeight="1" thickTop="1" thickBot="1">
      <c r="A39" s="323" t="s">
        <v>47</v>
      </c>
      <c r="B39" s="324"/>
      <c r="C39" s="325"/>
      <c r="D39" s="92">
        <f>SUM(D35:D38)</f>
        <v>0</v>
      </c>
      <c r="E39" s="80"/>
      <c r="F39" s="69"/>
      <c r="G39" s="70"/>
      <c r="H39" s="71"/>
      <c r="I39" s="81"/>
      <c r="J39" s="70"/>
      <c r="K39" s="71"/>
      <c r="L39" s="69"/>
      <c r="M39" s="72"/>
    </row>
    <row r="40" spans="1:13" s="8" customFormat="1" ht="21" customHeight="1" thickTop="1">
      <c r="A40" s="326" t="s">
        <v>37</v>
      </c>
      <c r="B40" s="119">
        <v>1</v>
      </c>
      <c r="C40" s="120" t="s">
        <v>41</v>
      </c>
      <c r="D40" s="121">
        <f t="shared" ref="D40:D45" si="0">F40+I40+L40</f>
        <v>0</v>
      </c>
      <c r="E40" s="122"/>
      <c r="F40" s="123"/>
      <c r="G40" s="124" t="s">
        <v>6</v>
      </c>
      <c r="H40" s="125"/>
      <c r="I40" s="123"/>
      <c r="J40" s="124" t="s">
        <v>6</v>
      </c>
      <c r="K40" s="125"/>
      <c r="L40" s="123"/>
      <c r="M40" s="126" t="s">
        <v>6</v>
      </c>
    </row>
    <row r="41" spans="1:13" s="8" customFormat="1" ht="21" customHeight="1">
      <c r="A41" s="327"/>
      <c r="B41" s="127">
        <v>2</v>
      </c>
      <c r="C41" s="114" t="s">
        <v>55</v>
      </c>
      <c r="D41" s="128">
        <f t="shared" si="0"/>
        <v>0</v>
      </c>
      <c r="E41" s="99"/>
      <c r="F41" s="100"/>
      <c r="G41" s="129" t="s">
        <v>6</v>
      </c>
      <c r="H41" s="102"/>
      <c r="I41" s="100"/>
      <c r="J41" s="129" t="s">
        <v>6</v>
      </c>
      <c r="K41" s="102"/>
      <c r="L41" s="100"/>
      <c r="M41" s="103" t="s">
        <v>6</v>
      </c>
    </row>
    <row r="42" spans="1:13" s="8" customFormat="1" ht="21" customHeight="1">
      <c r="A42" s="327"/>
      <c r="B42" s="130">
        <v>3</v>
      </c>
      <c r="C42" s="114" t="s">
        <v>49</v>
      </c>
      <c r="D42" s="128">
        <f t="shared" si="0"/>
        <v>0</v>
      </c>
      <c r="E42" s="99"/>
      <c r="F42" s="100"/>
      <c r="G42" s="129" t="s">
        <v>6</v>
      </c>
      <c r="H42" s="102"/>
      <c r="I42" s="100"/>
      <c r="J42" s="129" t="s">
        <v>6</v>
      </c>
      <c r="K42" s="102"/>
      <c r="L42" s="100"/>
      <c r="M42" s="103" t="s">
        <v>6</v>
      </c>
    </row>
    <row r="43" spans="1:13" s="8" customFormat="1" ht="21" customHeight="1">
      <c r="A43" s="327"/>
      <c r="B43" s="130">
        <v>4</v>
      </c>
      <c r="C43" s="114" t="s">
        <v>50</v>
      </c>
      <c r="D43" s="128">
        <f t="shared" si="0"/>
        <v>0</v>
      </c>
      <c r="E43" s="99"/>
      <c r="F43" s="100"/>
      <c r="G43" s="129" t="s">
        <v>6</v>
      </c>
      <c r="H43" s="102"/>
      <c r="I43" s="100"/>
      <c r="J43" s="129" t="s">
        <v>6</v>
      </c>
      <c r="K43" s="102"/>
      <c r="L43" s="100"/>
      <c r="M43" s="103" t="s">
        <v>6</v>
      </c>
    </row>
    <row r="44" spans="1:13" s="8" customFormat="1" ht="21" customHeight="1">
      <c r="A44" s="327"/>
      <c r="B44" s="130">
        <v>5</v>
      </c>
      <c r="C44" s="131" t="s">
        <v>98</v>
      </c>
      <c r="D44" s="128">
        <f t="shared" si="0"/>
        <v>0</v>
      </c>
      <c r="E44" s="99"/>
      <c r="F44" s="100"/>
      <c r="G44" s="129" t="s">
        <v>6</v>
      </c>
      <c r="H44" s="102"/>
      <c r="I44" s="100"/>
      <c r="J44" s="129" t="s">
        <v>6</v>
      </c>
      <c r="K44" s="102"/>
      <c r="L44" s="100"/>
      <c r="M44" s="103" t="s">
        <v>6</v>
      </c>
    </row>
    <row r="45" spans="1:13" s="8" customFormat="1" ht="21" customHeight="1" thickBot="1">
      <c r="A45" s="328"/>
      <c r="B45" s="132">
        <v>6</v>
      </c>
      <c r="C45" s="133" t="s">
        <v>37</v>
      </c>
      <c r="D45" s="134">
        <f t="shared" si="0"/>
        <v>0</v>
      </c>
      <c r="E45" s="105"/>
      <c r="F45" s="106"/>
      <c r="G45" s="135" t="s">
        <v>6</v>
      </c>
      <c r="H45" s="108"/>
      <c r="I45" s="106"/>
      <c r="J45" s="135" t="s">
        <v>6</v>
      </c>
      <c r="K45" s="108"/>
      <c r="L45" s="106"/>
      <c r="M45" s="109" t="s">
        <v>6</v>
      </c>
    </row>
    <row r="46" spans="1:13" s="8" customFormat="1" ht="25.5" customHeight="1" thickTop="1" thickBot="1">
      <c r="A46" s="315" t="s">
        <v>48</v>
      </c>
      <c r="B46" s="316"/>
      <c r="C46" s="317"/>
      <c r="D46" s="92">
        <f>SUM(D40:D45)</f>
        <v>0</v>
      </c>
      <c r="E46" s="80"/>
      <c r="F46" s="69"/>
      <c r="G46" s="70"/>
      <c r="H46" s="71"/>
      <c r="I46" s="81"/>
      <c r="J46" s="70"/>
      <c r="K46" s="71"/>
      <c r="L46" s="69"/>
      <c r="M46" s="72"/>
    </row>
    <row r="47" spans="1:13" s="8" customFormat="1" ht="25.5" customHeight="1" thickTop="1" thickBot="1">
      <c r="A47" s="315" t="s">
        <v>54</v>
      </c>
      <c r="B47" s="316"/>
      <c r="C47" s="317"/>
      <c r="D47" s="92">
        <f>D48-(D33+D39+D46)</f>
        <v>0</v>
      </c>
      <c r="E47" s="80"/>
      <c r="F47" s="69"/>
      <c r="G47" s="70"/>
      <c r="H47" s="71"/>
      <c r="I47" s="81"/>
      <c r="J47" s="70"/>
      <c r="K47" s="71"/>
      <c r="L47" s="69"/>
      <c r="M47" s="72"/>
    </row>
    <row r="48" spans="1:13" ht="36" customHeight="1" thickTop="1" thickBot="1">
      <c r="A48" s="312" t="s">
        <v>53</v>
      </c>
      <c r="B48" s="313"/>
      <c r="C48" s="314"/>
      <c r="D48" s="82">
        <f>'収入の部（入力用）'!C38</f>
        <v>0</v>
      </c>
      <c r="E48" s="190" t="s">
        <v>117</v>
      </c>
      <c r="F48" s="191"/>
      <c r="G48" s="191"/>
      <c r="H48" s="191"/>
      <c r="I48" s="191"/>
      <c r="J48" s="191"/>
      <c r="K48" s="191"/>
      <c r="L48" s="191">
        <f>'収入の部（入力用）'!C38</f>
        <v>0</v>
      </c>
      <c r="M48" s="192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view="pageBreakPreview" topLeftCell="A22" zoomScaleNormal="100" zoomScaleSheetLayoutView="100" workbookViewId="0">
      <selection activeCell="U15" sqref="U15"/>
    </sheetView>
  </sheetViews>
  <sheetFormatPr defaultRowHeight="13.5"/>
  <cols>
    <col min="1" max="1" width="3.625" style="150" customWidth="1"/>
    <col min="2" max="2" width="22.75" style="150" customWidth="1"/>
    <col min="3" max="3" width="12.875" style="159" customWidth="1"/>
    <col min="4" max="5" width="2.375" style="150" customWidth="1"/>
    <col min="6" max="7" width="2.875" style="150" customWidth="1"/>
    <col min="8" max="8" width="2" style="150" customWidth="1"/>
    <col min="9" max="9" width="2.125" style="150" customWidth="1"/>
    <col min="10" max="11" width="2.875" style="150" customWidth="1"/>
    <col min="12" max="33" width="2.375" style="150" customWidth="1"/>
    <col min="34" max="34" width="9" style="150"/>
    <col min="35" max="35" width="9.875" style="150" bestFit="1" customWidth="1"/>
    <col min="36" max="16384" width="9" style="150"/>
  </cols>
  <sheetData>
    <row r="1" spans="1:35" ht="24" customHeight="1" thickTop="1" thickBot="1">
      <c r="A1" s="1"/>
      <c r="B1" s="2"/>
      <c r="C1" s="3"/>
      <c r="D1" s="4"/>
      <c r="Q1" s="216" t="s">
        <v>0</v>
      </c>
      <c r="R1" s="217"/>
      <c r="S1" s="217"/>
      <c r="T1" s="217"/>
      <c r="U1" s="217"/>
      <c r="V1" s="217"/>
      <c r="W1" s="217"/>
      <c r="X1" s="217" t="s">
        <v>1</v>
      </c>
      <c r="Y1" s="217"/>
      <c r="Z1" s="217"/>
      <c r="AA1" s="217"/>
      <c r="AB1" s="217"/>
      <c r="AC1" s="217"/>
      <c r="AD1" s="218"/>
    </row>
    <row r="2" spans="1:35" ht="30" customHeight="1" thickBot="1">
      <c r="A2" s="1"/>
      <c r="B2" s="189" t="s">
        <v>124</v>
      </c>
      <c r="C2" s="3"/>
      <c r="D2" s="4"/>
      <c r="Q2" s="393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2"/>
    </row>
    <row r="3" spans="1:35" ht="24" customHeight="1">
      <c r="A3" s="5"/>
      <c r="B3" s="1"/>
      <c r="C3" s="3"/>
      <c r="D3" s="4"/>
    </row>
    <row r="4" spans="1:35" ht="22.5" customHeight="1">
      <c r="A4" s="233" t="s">
        <v>110</v>
      </c>
      <c r="B4" s="234"/>
      <c r="C4" s="234"/>
      <c r="D4" s="234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5" ht="22.5" customHeight="1">
      <c r="A5" s="394" t="s">
        <v>42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</row>
    <row r="6" spans="1:35" ht="22.5" customHeight="1">
      <c r="A6" s="236" t="s">
        <v>111</v>
      </c>
      <c r="B6" s="237"/>
      <c r="C6" s="237"/>
      <c r="D6" s="237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</row>
    <row r="7" spans="1:35" ht="22.5" customHeight="1" thickBot="1">
      <c r="A7" s="238" t="s">
        <v>2</v>
      </c>
      <c r="B7" s="239"/>
      <c r="C7" s="239"/>
      <c r="D7" s="239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</row>
    <row r="8" spans="1:35" s="7" customFormat="1" ht="25.5" customHeight="1" thickBot="1">
      <c r="A8" s="267" t="s">
        <v>3</v>
      </c>
      <c r="B8" s="268"/>
      <c r="C8" s="6" t="s">
        <v>51</v>
      </c>
      <c r="D8" s="230" t="s">
        <v>4</v>
      </c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2"/>
    </row>
    <row r="9" spans="1:35" s="151" customFormat="1" ht="19.5" customHeight="1">
      <c r="A9" s="272">
        <v>1</v>
      </c>
      <c r="B9" s="241" t="s">
        <v>5</v>
      </c>
      <c r="C9" s="243">
        <v>1266000</v>
      </c>
      <c r="D9" s="371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3"/>
    </row>
    <row r="10" spans="1:35" s="151" customFormat="1" ht="19.5" customHeight="1">
      <c r="A10" s="273"/>
      <c r="B10" s="242"/>
      <c r="C10" s="244"/>
      <c r="D10" s="374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6"/>
    </row>
    <row r="11" spans="1:35" s="151" customFormat="1" ht="16.5" customHeight="1">
      <c r="A11" s="282" t="s">
        <v>8</v>
      </c>
      <c r="B11" s="277" t="s">
        <v>9</v>
      </c>
      <c r="C11" s="243">
        <v>298200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1:35" s="151" customFormat="1" ht="16.5" customHeight="1">
      <c r="A12" s="283"/>
      <c r="B12" s="278"/>
      <c r="C12" s="244"/>
      <c r="D12" s="147" t="s">
        <v>68</v>
      </c>
      <c r="E12" s="142"/>
      <c r="F12" s="142"/>
      <c r="G12" s="137"/>
      <c r="H12" s="137"/>
      <c r="I12" s="137"/>
      <c r="J12" s="137"/>
      <c r="K12" s="137"/>
      <c r="L12" s="137"/>
      <c r="M12" s="137"/>
      <c r="N12" s="142"/>
      <c r="O12" s="142"/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4"/>
      <c r="AE12" s="152"/>
      <c r="AF12" s="152"/>
      <c r="AG12" s="152"/>
      <c r="AH12" s="12"/>
      <c r="AI12" s="152"/>
    </row>
    <row r="13" spans="1:35" s="151" customFormat="1" ht="16.5" customHeight="1" thickBot="1">
      <c r="A13" s="284"/>
      <c r="B13" s="279"/>
      <c r="C13" s="279"/>
      <c r="D13" s="13"/>
      <c r="E13" s="139"/>
      <c r="F13" s="139"/>
      <c r="G13" s="143"/>
      <c r="H13" s="143"/>
      <c r="I13" s="139"/>
      <c r="J13" s="139"/>
      <c r="K13" s="139"/>
      <c r="L13" s="139"/>
      <c r="M13" s="139"/>
      <c r="N13" s="145"/>
      <c r="O13" s="145"/>
      <c r="P13" s="145"/>
      <c r="Q13" s="146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40"/>
      <c r="AD13" s="141"/>
      <c r="AH13" s="12"/>
    </row>
    <row r="14" spans="1:35" s="151" customFormat="1" ht="39" customHeight="1" thickBot="1">
      <c r="A14" s="284"/>
      <c r="B14" s="149" t="s">
        <v>103</v>
      </c>
      <c r="C14" s="153">
        <f>G14*K14</f>
        <v>26400</v>
      </c>
      <c r="D14" s="274" t="s">
        <v>104</v>
      </c>
      <c r="E14" s="275"/>
      <c r="F14" s="275"/>
      <c r="G14" s="383">
        <v>12</v>
      </c>
      <c r="H14" s="384"/>
      <c r="I14" s="14" t="s">
        <v>10</v>
      </c>
      <c r="J14" s="14" t="s">
        <v>38</v>
      </c>
      <c r="K14" s="292">
        <v>2200</v>
      </c>
      <c r="L14" s="293"/>
      <c r="M14" s="293"/>
      <c r="N14" s="14" t="s">
        <v>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H14" s="154"/>
      <c r="AI14" s="155"/>
    </row>
    <row r="15" spans="1:35" s="151" customFormat="1" ht="39" customHeight="1" thickBot="1">
      <c r="A15" s="284"/>
      <c r="B15" s="17" t="s">
        <v>11</v>
      </c>
      <c r="C15" s="156">
        <f>D15*I15</f>
        <v>68160</v>
      </c>
      <c r="D15" s="368">
        <v>160</v>
      </c>
      <c r="E15" s="308"/>
      <c r="F15" s="308"/>
      <c r="G15" s="207" t="s">
        <v>6</v>
      </c>
      <c r="H15" s="208" t="s">
        <v>38</v>
      </c>
      <c r="I15" s="228">
        <v>426</v>
      </c>
      <c r="J15" s="228"/>
      <c r="K15" s="228"/>
      <c r="L15" s="369" t="s">
        <v>7</v>
      </c>
      <c r="M15" s="369"/>
      <c r="N15" s="193"/>
      <c r="O15" s="88"/>
      <c r="P15" s="88"/>
      <c r="Q15" s="88"/>
      <c r="R15" s="307"/>
      <c r="S15" s="307"/>
      <c r="T15" s="307"/>
      <c r="U15" s="21"/>
      <c r="V15" s="308"/>
      <c r="W15" s="308"/>
      <c r="X15" s="308"/>
      <c r="Y15" s="308"/>
      <c r="Z15" s="308"/>
      <c r="AA15" s="307"/>
      <c r="AB15" s="307"/>
      <c r="AC15" s="307"/>
      <c r="AD15" s="22"/>
    </row>
    <row r="16" spans="1:35" s="151" customFormat="1" ht="19.5" customHeight="1">
      <c r="A16" s="284"/>
      <c r="B16" s="249" t="s">
        <v>114</v>
      </c>
      <c r="C16" s="391">
        <f>20000</f>
        <v>20000</v>
      </c>
      <c r="D16" s="385" t="s">
        <v>120</v>
      </c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7"/>
    </row>
    <row r="17" spans="1:30" s="151" customFormat="1" ht="19.5" customHeight="1" thickBot="1">
      <c r="A17" s="284"/>
      <c r="B17" s="242"/>
      <c r="C17" s="392"/>
      <c r="D17" s="388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90"/>
    </row>
    <row r="18" spans="1:30" s="151" customFormat="1" ht="19.5" customHeight="1">
      <c r="A18" s="284"/>
      <c r="B18" s="249"/>
      <c r="C18" s="247" t="str">
        <f>IF(I18+I19+R18+R19+AA18+AA19=0,"",I18+I19+R18+R19+AA18+AA19)</f>
        <v/>
      </c>
      <c r="D18" s="263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370"/>
    </row>
    <row r="19" spans="1:30" s="151" customFormat="1" ht="19.5" customHeight="1">
      <c r="A19" s="284"/>
      <c r="B19" s="250"/>
      <c r="C19" s="248"/>
      <c r="D19" s="253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54"/>
    </row>
    <row r="20" spans="1:30" s="151" customFormat="1" ht="19.5" customHeight="1">
      <c r="A20" s="284"/>
      <c r="B20" s="249"/>
      <c r="C20" s="247" t="str">
        <f>IF(I20+I21+R20+R21+AA20+AA21=0,"",I20+I21+R20+R21+AA20+AA21)</f>
        <v/>
      </c>
      <c r="D20" s="251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52"/>
    </row>
    <row r="21" spans="1:30" s="151" customFormat="1" ht="19.5" customHeight="1">
      <c r="A21" s="284"/>
      <c r="B21" s="242"/>
      <c r="C21" s="248"/>
      <c r="D21" s="253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54"/>
    </row>
    <row r="22" spans="1:30" s="151" customFormat="1" ht="19.5" customHeight="1">
      <c r="A22" s="284"/>
      <c r="B22" s="255"/>
      <c r="C22" s="247" t="str">
        <f>IF(I22+I23+R22+R23+AA22+AA23=0,"",I22+I23+R22+R23+AA22+AA23)</f>
        <v/>
      </c>
      <c r="D22" s="251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52"/>
    </row>
    <row r="23" spans="1:30" s="151" customFormat="1" ht="19.5" customHeight="1">
      <c r="A23" s="285"/>
      <c r="B23" s="242"/>
      <c r="C23" s="248"/>
      <c r="D23" s="253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54"/>
    </row>
    <row r="24" spans="1:30" s="151" customFormat="1" ht="16.5" customHeight="1">
      <c r="A24" s="288">
        <v>3</v>
      </c>
      <c r="B24" s="255" t="s">
        <v>12</v>
      </c>
      <c r="C24" s="247">
        <f>J24+J25</f>
        <v>97554</v>
      </c>
      <c r="D24" s="377" t="s">
        <v>121</v>
      </c>
      <c r="E24" s="366"/>
      <c r="F24" s="366"/>
      <c r="G24" s="366"/>
      <c r="H24" s="118"/>
      <c r="I24" s="118"/>
      <c r="J24" s="362">
        <v>48500</v>
      </c>
      <c r="K24" s="363"/>
      <c r="L24" s="363"/>
      <c r="M24" s="363"/>
      <c r="N24" s="363"/>
      <c r="O24" s="363"/>
      <c r="P24" s="366" t="s">
        <v>123</v>
      </c>
      <c r="Q24" s="366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86"/>
    </row>
    <row r="25" spans="1:30" s="151" customFormat="1" ht="16.5" customHeight="1">
      <c r="A25" s="289"/>
      <c r="B25" s="287"/>
      <c r="C25" s="290"/>
      <c r="D25" s="378" t="s">
        <v>122</v>
      </c>
      <c r="E25" s="367"/>
      <c r="F25" s="367"/>
      <c r="G25" s="367"/>
      <c r="H25" s="187"/>
      <c r="I25" s="187"/>
      <c r="J25" s="364">
        <v>49054</v>
      </c>
      <c r="K25" s="365"/>
      <c r="L25" s="365"/>
      <c r="M25" s="365"/>
      <c r="N25" s="365"/>
      <c r="O25" s="365"/>
      <c r="P25" s="367" t="s">
        <v>123</v>
      </c>
      <c r="Q25" s="36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8"/>
    </row>
    <row r="26" spans="1:30" s="151" customFormat="1" ht="19.5" customHeight="1">
      <c r="A26" s="258">
        <v>4</v>
      </c>
      <c r="B26" s="255" t="s">
        <v>13</v>
      </c>
      <c r="C26" s="247">
        <f>I26+I27+R26+R27+AA26+AA27</f>
        <v>68300</v>
      </c>
      <c r="D26" s="251" t="s">
        <v>58</v>
      </c>
      <c r="E26" s="229"/>
      <c r="F26" s="229"/>
      <c r="G26" s="229"/>
      <c r="H26" s="229"/>
      <c r="I26" s="228">
        <v>28300</v>
      </c>
      <c r="J26" s="228"/>
      <c r="K26" s="228"/>
      <c r="L26" s="20" t="s">
        <v>6</v>
      </c>
      <c r="M26" s="229" t="s">
        <v>59</v>
      </c>
      <c r="N26" s="229"/>
      <c r="O26" s="229"/>
      <c r="P26" s="229"/>
      <c r="Q26" s="229"/>
      <c r="R26" s="228">
        <v>20000</v>
      </c>
      <c r="S26" s="228"/>
      <c r="T26" s="228"/>
      <c r="U26" s="20" t="s">
        <v>6</v>
      </c>
      <c r="V26" s="229" t="s">
        <v>60</v>
      </c>
      <c r="W26" s="229"/>
      <c r="X26" s="229"/>
      <c r="Y26" s="229"/>
      <c r="Z26" s="229"/>
      <c r="AA26" s="228">
        <v>20000</v>
      </c>
      <c r="AB26" s="228"/>
      <c r="AC26" s="228"/>
      <c r="AD26" s="23" t="s">
        <v>6</v>
      </c>
    </row>
    <row r="27" spans="1:30" s="151" customFormat="1" ht="19.5" customHeight="1">
      <c r="A27" s="286"/>
      <c r="B27" s="287"/>
      <c r="C27" s="290"/>
      <c r="D27" s="253"/>
      <c r="E27" s="245"/>
      <c r="F27" s="245"/>
      <c r="G27" s="245"/>
      <c r="H27" s="245"/>
      <c r="I27" s="246"/>
      <c r="J27" s="246"/>
      <c r="K27" s="246"/>
      <c r="L27" s="26" t="s">
        <v>6</v>
      </c>
      <c r="M27" s="245"/>
      <c r="N27" s="245"/>
      <c r="O27" s="245"/>
      <c r="P27" s="245"/>
      <c r="Q27" s="245"/>
      <c r="R27" s="246"/>
      <c r="S27" s="246"/>
      <c r="T27" s="246"/>
      <c r="U27" s="26" t="s">
        <v>6</v>
      </c>
      <c r="V27" s="245"/>
      <c r="W27" s="245"/>
      <c r="X27" s="245"/>
      <c r="Y27" s="245"/>
      <c r="Z27" s="245"/>
      <c r="AA27" s="246"/>
      <c r="AB27" s="246"/>
      <c r="AC27" s="246"/>
      <c r="AD27" s="27" t="s">
        <v>6</v>
      </c>
    </row>
    <row r="28" spans="1:30" s="151" customFormat="1" ht="19.5" customHeight="1">
      <c r="A28" s="258">
        <v>5</v>
      </c>
      <c r="B28" s="255" t="s">
        <v>14</v>
      </c>
      <c r="C28" s="247">
        <f>I28+I29+R28+R29+AA28+AA29</f>
        <v>21000</v>
      </c>
      <c r="D28" s="251" t="s">
        <v>61</v>
      </c>
      <c r="E28" s="229"/>
      <c r="F28" s="229"/>
      <c r="G28" s="229"/>
      <c r="H28" s="229"/>
      <c r="I28" s="228">
        <v>6000</v>
      </c>
      <c r="J28" s="228"/>
      <c r="K28" s="228"/>
      <c r="L28" s="28" t="s">
        <v>6</v>
      </c>
      <c r="M28" s="229" t="s">
        <v>62</v>
      </c>
      <c r="N28" s="229"/>
      <c r="O28" s="229"/>
      <c r="P28" s="229"/>
      <c r="Q28" s="229"/>
      <c r="R28" s="228">
        <v>15000</v>
      </c>
      <c r="S28" s="228"/>
      <c r="T28" s="228"/>
      <c r="U28" s="28" t="s">
        <v>6</v>
      </c>
      <c r="V28" s="229"/>
      <c r="W28" s="229"/>
      <c r="X28" s="229"/>
      <c r="Y28" s="229"/>
      <c r="Z28" s="229"/>
      <c r="AA28" s="228"/>
      <c r="AB28" s="228"/>
      <c r="AC28" s="228"/>
      <c r="AD28" s="31" t="s">
        <v>6</v>
      </c>
    </row>
    <row r="29" spans="1:30" s="151" customFormat="1" ht="19.5" customHeight="1">
      <c r="A29" s="273"/>
      <c r="B29" s="242"/>
      <c r="C29" s="248"/>
      <c r="D29" s="253"/>
      <c r="E29" s="245"/>
      <c r="F29" s="245"/>
      <c r="G29" s="245"/>
      <c r="H29" s="245"/>
      <c r="I29" s="246"/>
      <c r="J29" s="246"/>
      <c r="K29" s="246"/>
      <c r="L29" s="28" t="s">
        <v>6</v>
      </c>
      <c r="M29" s="245"/>
      <c r="N29" s="245"/>
      <c r="O29" s="245"/>
      <c r="P29" s="245"/>
      <c r="Q29" s="245"/>
      <c r="R29" s="246"/>
      <c r="S29" s="246"/>
      <c r="T29" s="246"/>
      <c r="U29" s="28" t="s">
        <v>6</v>
      </c>
      <c r="V29" s="245"/>
      <c r="W29" s="245"/>
      <c r="X29" s="245"/>
      <c r="Y29" s="245"/>
      <c r="Z29" s="245"/>
      <c r="AA29" s="246"/>
      <c r="AB29" s="246"/>
      <c r="AC29" s="246"/>
      <c r="AD29" s="31" t="s">
        <v>6</v>
      </c>
    </row>
    <row r="30" spans="1:30" s="151" customFormat="1" ht="19.5" customHeight="1">
      <c r="A30" s="264" t="s">
        <v>15</v>
      </c>
      <c r="B30" s="255" t="s">
        <v>16</v>
      </c>
      <c r="C30" s="247">
        <f>I30+I31+R30+R31+AA30+AA31</f>
        <v>20000</v>
      </c>
      <c r="D30" s="251" t="s">
        <v>63</v>
      </c>
      <c r="E30" s="229"/>
      <c r="F30" s="229"/>
      <c r="G30" s="229"/>
      <c r="H30" s="229"/>
      <c r="I30" s="228">
        <v>20000</v>
      </c>
      <c r="J30" s="228"/>
      <c r="K30" s="228"/>
      <c r="L30" s="20" t="s">
        <v>6</v>
      </c>
      <c r="M30" s="229"/>
      <c r="N30" s="229"/>
      <c r="O30" s="229"/>
      <c r="P30" s="229"/>
      <c r="Q30" s="229"/>
      <c r="R30" s="228"/>
      <c r="S30" s="228"/>
      <c r="T30" s="228"/>
      <c r="U30" s="20" t="s">
        <v>6</v>
      </c>
      <c r="V30" s="229"/>
      <c r="W30" s="229"/>
      <c r="X30" s="229"/>
      <c r="Y30" s="229"/>
      <c r="Z30" s="229"/>
      <c r="AA30" s="228"/>
      <c r="AB30" s="228"/>
      <c r="AC30" s="228"/>
      <c r="AD30" s="23" t="s">
        <v>6</v>
      </c>
    </row>
    <row r="31" spans="1:30" s="151" customFormat="1" ht="19.5" customHeight="1">
      <c r="A31" s="265"/>
      <c r="B31" s="242"/>
      <c r="C31" s="248"/>
      <c r="D31" s="253"/>
      <c r="E31" s="245"/>
      <c r="F31" s="245"/>
      <c r="G31" s="245"/>
      <c r="H31" s="245"/>
      <c r="I31" s="246"/>
      <c r="J31" s="246"/>
      <c r="K31" s="246"/>
      <c r="L31" s="26" t="s">
        <v>6</v>
      </c>
      <c r="M31" s="245"/>
      <c r="N31" s="245"/>
      <c r="O31" s="245"/>
      <c r="P31" s="245"/>
      <c r="Q31" s="245"/>
      <c r="R31" s="246"/>
      <c r="S31" s="246"/>
      <c r="T31" s="246"/>
      <c r="U31" s="26" t="s">
        <v>6</v>
      </c>
      <c r="V31" s="245"/>
      <c r="W31" s="245"/>
      <c r="X31" s="245"/>
      <c r="Y31" s="245"/>
      <c r="Z31" s="245"/>
      <c r="AA31" s="246"/>
      <c r="AB31" s="246"/>
      <c r="AC31" s="246"/>
      <c r="AD31" s="27" t="s">
        <v>6</v>
      </c>
    </row>
    <row r="32" spans="1:30" s="151" customFormat="1" ht="19.5" customHeight="1">
      <c r="A32" s="265"/>
      <c r="B32" s="255" t="s">
        <v>43</v>
      </c>
      <c r="C32" s="247">
        <f>I32+I33+R32+R33+AA32+AA33</f>
        <v>60350</v>
      </c>
      <c r="D32" s="251" t="s">
        <v>64</v>
      </c>
      <c r="E32" s="229"/>
      <c r="F32" s="229"/>
      <c r="G32" s="229"/>
      <c r="H32" s="229"/>
      <c r="I32" s="228">
        <v>50000</v>
      </c>
      <c r="J32" s="228"/>
      <c r="K32" s="228"/>
      <c r="L32" s="28" t="s">
        <v>6</v>
      </c>
      <c r="M32" s="229" t="s">
        <v>65</v>
      </c>
      <c r="N32" s="229"/>
      <c r="O32" s="229"/>
      <c r="P32" s="229"/>
      <c r="Q32" s="229"/>
      <c r="R32" s="228">
        <v>10350</v>
      </c>
      <c r="S32" s="228"/>
      <c r="T32" s="228"/>
      <c r="U32" s="28" t="s">
        <v>6</v>
      </c>
      <c r="V32" s="229"/>
      <c r="W32" s="229"/>
      <c r="X32" s="229"/>
      <c r="Y32" s="229"/>
      <c r="Z32" s="229"/>
      <c r="AA32" s="228"/>
      <c r="AB32" s="228"/>
      <c r="AC32" s="228"/>
      <c r="AD32" s="31" t="s">
        <v>6</v>
      </c>
    </row>
    <row r="33" spans="1:30" s="151" customFormat="1" ht="19.5" customHeight="1">
      <c r="A33" s="265"/>
      <c r="B33" s="242"/>
      <c r="C33" s="248"/>
      <c r="D33" s="253"/>
      <c r="E33" s="245"/>
      <c r="F33" s="245"/>
      <c r="G33" s="245"/>
      <c r="H33" s="245"/>
      <c r="I33" s="246"/>
      <c r="J33" s="246"/>
      <c r="K33" s="246"/>
      <c r="L33" s="28" t="s">
        <v>6</v>
      </c>
      <c r="M33" s="245"/>
      <c r="N33" s="245"/>
      <c r="O33" s="245"/>
      <c r="P33" s="245"/>
      <c r="Q33" s="245"/>
      <c r="R33" s="246"/>
      <c r="S33" s="246"/>
      <c r="T33" s="246"/>
      <c r="U33" s="28" t="s">
        <v>6</v>
      </c>
      <c r="V33" s="245"/>
      <c r="W33" s="245"/>
      <c r="X33" s="245"/>
      <c r="Y33" s="245"/>
      <c r="Z33" s="245"/>
      <c r="AA33" s="246"/>
      <c r="AB33" s="246"/>
      <c r="AC33" s="246"/>
      <c r="AD33" s="31" t="s">
        <v>6</v>
      </c>
    </row>
    <row r="34" spans="1:30" s="151" customFormat="1" ht="19.5" customHeight="1">
      <c r="A34" s="265"/>
      <c r="B34" s="255" t="s">
        <v>44</v>
      </c>
      <c r="C34" s="256">
        <f>I34+I35+R34+R35+AA34+AA35</f>
        <v>50</v>
      </c>
      <c r="D34" s="251" t="s">
        <v>66</v>
      </c>
      <c r="E34" s="229"/>
      <c r="F34" s="229"/>
      <c r="G34" s="229"/>
      <c r="H34" s="229"/>
      <c r="I34" s="228">
        <v>50</v>
      </c>
      <c r="J34" s="228"/>
      <c r="K34" s="228"/>
      <c r="L34" s="20" t="s">
        <v>6</v>
      </c>
      <c r="M34" s="229"/>
      <c r="N34" s="229"/>
      <c r="O34" s="229"/>
      <c r="P34" s="229"/>
      <c r="Q34" s="229"/>
      <c r="R34" s="228"/>
      <c r="S34" s="228"/>
      <c r="T34" s="228"/>
      <c r="U34" s="20" t="s">
        <v>6</v>
      </c>
      <c r="V34" s="229"/>
      <c r="W34" s="229"/>
      <c r="X34" s="229"/>
      <c r="Y34" s="229"/>
      <c r="Z34" s="229"/>
      <c r="AA34" s="228"/>
      <c r="AB34" s="228"/>
      <c r="AC34" s="228"/>
      <c r="AD34" s="23" t="s">
        <v>6</v>
      </c>
    </row>
    <row r="35" spans="1:30" s="151" customFormat="1" ht="19.5" customHeight="1" thickBot="1">
      <c r="A35" s="266"/>
      <c r="B35" s="242"/>
      <c r="C35" s="395"/>
      <c r="D35" s="253"/>
      <c r="E35" s="245"/>
      <c r="F35" s="245"/>
      <c r="G35" s="245"/>
      <c r="H35" s="245"/>
      <c r="I35" s="246"/>
      <c r="J35" s="246"/>
      <c r="K35" s="246"/>
      <c r="L35" s="26" t="s">
        <v>6</v>
      </c>
      <c r="M35" s="245"/>
      <c r="N35" s="245"/>
      <c r="O35" s="245"/>
      <c r="P35" s="245"/>
      <c r="Q35" s="245"/>
      <c r="R35" s="246"/>
      <c r="S35" s="246"/>
      <c r="T35" s="246"/>
      <c r="U35" s="26" t="s">
        <v>6</v>
      </c>
      <c r="V35" s="245"/>
      <c r="W35" s="245"/>
      <c r="X35" s="245"/>
      <c r="Y35" s="245"/>
      <c r="Z35" s="245"/>
      <c r="AA35" s="246"/>
      <c r="AB35" s="246"/>
      <c r="AC35" s="246"/>
      <c r="AD35" s="27" t="s">
        <v>6</v>
      </c>
    </row>
    <row r="36" spans="1:30" s="151" customFormat="1" ht="19.5" customHeight="1">
      <c r="A36" s="258">
        <v>7</v>
      </c>
      <c r="B36" s="379" t="s">
        <v>17</v>
      </c>
      <c r="C36" s="381">
        <f>I36+I37+R36+R37+AA36+AA37</f>
        <v>123510</v>
      </c>
      <c r="D36" s="229" t="s">
        <v>67</v>
      </c>
      <c r="E36" s="229"/>
      <c r="F36" s="229"/>
      <c r="G36" s="229"/>
      <c r="H36" s="229"/>
      <c r="I36" s="228">
        <v>123510</v>
      </c>
      <c r="J36" s="228"/>
      <c r="K36" s="228"/>
      <c r="L36" s="20" t="s">
        <v>6</v>
      </c>
      <c r="M36" s="229"/>
      <c r="N36" s="229"/>
      <c r="O36" s="229"/>
      <c r="P36" s="229"/>
      <c r="Q36" s="229"/>
      <c r="R36" s="228"/>
      <c r="S36" s="228"/>
      <c r="T36" s="228"/>
      <c r="U36" s="20" t="s">
        <v>6</v>
      </c>
      <c r="V36" s="229"/>
      <c r="W36" s="229"/>
      <c r="X36" s="229"/>
      <c r="Y36" s="229"/>
      <c r="Z36" s="229"/>
      <c r="AA36" s="228"/>
      <c r="AB36" s="228"/>
      <c r="AC36" s="228"/>
      <c r="AD36" s="23" t="s">
        <v>6</v>
      </c>
    </row>
    <row r="37" spans="1:30" s="151" customFormat="1" ht="19.5" customHeight="1" thickBot="1">
      <c r="A37" s="259"/>
      <c r="B37" s="380"/>
      <c r="C37" s="382"/>
      <c r="D37" s="225"/>
      <c r="E37" s="225"/>
      <c r="F37" s="225"/>
      <c r="G37" s="225"/>
      <c r="H37" s="225"/>
      <c r="I37" s="226"/>
      <c r="J37" s="226"/>
      <c r="K37" s="226"/>
      <c r="L37" s="34" t="s">
        <v>6</v>
      </c>
      <c r="M37" s="225"/>
      <c r="N37" s="225"/>
      <c r="O37" s="225"/>
      <c r="P37" s="225"/>
      <c r="Q37" s="225"/>
      <c r="R37" s="226"/>
      <c r="S37" s="226"/>
      <c r="T37" s="226"/>
      <c r="U37" s="34" t="s">
        <v>6</v>
      </c>
      <c r="V37" s="225"/>
      <c r="W37" s="225"/>
      <c r="X37" s="225"/>
      <c r="Y37" s="225"/>
      <c r="Z37" s="225"/>
      <c r="AA37" s="226"/>
      <c r="AB37" s="226"/>
      <c r="AC37" s="226"/>
      <c r="AD37" s="35" t="s">
        <v>6</v>
      </c>
    </row>
    <row r="38" spans="1:30" s="151" customFormat="1" ht="49.5" customHeight="1" thickTop="1" thickBot="1">
      <c r="A38" s="280" t="s">
        <v>18</v>
      </c>
      <c r="B38" s="281"/>
      <c r="C38" s="36">
        <f>SUM(C9:C37)</f>
        <v>2069524</v>
      </c>
      <c r="D38" s="26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1"/>
    </row>
    <row r="39" spans="1:30" s="151" customFormat="1" ht="9" customHeight="1">
      <c r="A39" s="157"/>
      <c r="B39" s="157"/>
      <c r="C39" s="158"/>
      <c r="D39" s="37"/>
    </row>
  </sheetData>
  <mergeCells count="137">
    <mergeCell ref="D31:H31"/>
    <mergeCell ref="D37:H37"/>
    <mergeCell ref="I37:K37"/>
    <mergeCell ref="M37:Q37"/>
    <mergeCell ref="R37:T37"/>
    <mergeCell ref="V37:Z37"/>
    <mergeCell ref="AA37:AC37"/>
    <mergeCell ref="I36:K36"/>
    <mergeCell ref="M36:Q36"/>
    <mergeCell ref="R36:T36"/>
    <mergeCell ref="D32:H32"/>
    <mergeCell ref="D35:H35"/>
    <mergeCell ref="I35:K35"/>
    <mergeCell ref="M35:Q35"/>
    <mergeCell ref="R35:T35"/>
    <mergeCell ref="Q1:W1"/>
    <mergeCell ref="X1:AD1"/>
    <mergeCell ref="Q2:W2"/>
    <mergeCell ref="X2:AD2"/>
    <mergeCell ref="A4:AD4"/>
    <mergeCell ref="A6:AD6"/>
    <mergeCell ref="A7:AD7"/>
    <mergeCell ref="A5:AD5"/>
    <mergeCell ref="A30:A35"/>
    <mergeCell ref="B34:B35"/>
    <mergeCell ref="C34:C35"/>
    <mergeCell ref="V35:Z35"/>
    <mergeCell ref="B9:B10"/>
    <mergeCell ref="C9:C10"/>
    <mergeCell ref="A8:B8"/>
    <mergeCell ref="C28:C29"/>
    <mergeCell ref="C30:C31"/>
    <mergeCell ref="C32:C33"/>
    <mergeCell ref="D22:AD23"/>
    <mergeCell ref="V34:Z34"/>
    <mergeCell ref="AA34:AC34"/>
    <mergeCell ref="I34:K34"/>
    <mergeCell ref="M34:Q34"/>
    <mergeCell ref="R34:T34"/>
    <mergeCell ref="D38:AD38"/>
    <mergeCell ref="A9:A10"/>
    <mergeCell ref="D14:F14"/>
    <mergeCell ref="G14:H14"/>
    <mergeCell ref="B11:B13"/>
    <mergeCell ref="D8:AD8"/>
    <mergeCell ref="AA35:AC35"/>
    <mergeCell ref="D20:AD21"/>
    <mergeCell ref="B20:B21"/>
    <mergeCell ref="C20:C21"/>
    <mergeCell ref="D16:AD17"/>
    <mergeCell ref="C16:C17"/>
    <mergeCell ref="B18:B19"/>
    <mergeCell ref="C18:C19"/>
    <mergeCell ref="D34:H34"/>
    <mergeCell ref="D33:H33"/>
    <mergeCell ref="I30:K30"/>
    <mergeCell ref="M30:Q30"/>
    <mergeCell ref="D36:H36"/>
    <mergeCell ref="B30:B31"/>
    <mergeCell ref="B32:B33"/>
    <mergeCell ref="C26:C27"/>
    <mergeCell ref="V36:Z36"/>
    <mergeCell ref="AA36:AC36"/>
    <mergeCell ref="C11:C13"/>
    <mergeCell ref="A38:B38"/>
    <mergeCell ref="A11:A23"/>
    <mergeCell ref="A26:A27"/>
    <mergeCell ref="A28:A29"/>
    <mergeCell ref="B26:B27"/>
    <mergeCell ref="B22:B23"/>
    <mergeCell ref="C22:C23"/>
    <mergeCell ref="B16:B17"/>
    <mergeCell ref="B28:B29"/>
    <mergeCell ref="A24:A25"/>
    <mergeCell ref="B24:B25"/>
    <mergeCell ref="C24:C25"/>
    <mergeCell ref="A36:A37"/>
    <mergeCell ref="B36:B37"/>
    <mergeCell ref="C36:C37"/>
    <mergeCell ref="V30:Z30"/>
    <mergeCell ref="AA26:AC26"/>
    <mergeCell ref="V27:Z27"/>
    <mergeCell ref="AA27:AC27"/>
    <mergeCell ref="V28:Z28"/>
    <mergeCell ref="AA28:AC28"/>
    <mergeCell ref="AA30:AC30"/>
    <mergeCell ref="V29:Z29"/>
    <mergeCell ref="R30:T30"/>
    <mergeCell ref="D26:H26"/>
    <mergeCell ref="D27:H27"/>
    <mergeCell ref="D28:H28"/>
    <mergeCell ref="V26:Z26"/>
    <mergeCell ref="I26:K26"/>
    <mergeCell ref="M26:Q26"/>
    <mergeCell ref="R26:T26"/>
    <mergeCell ref="I27:K27"/>
    <mergeCell ref="M27:Q27"/>
    <mergeCell ref="R27:T27"/>
    <mergeCell ref="I28:K28"/>
    <mergeCell ref="M28:Q28"/>
    <mergeCell ref="R28:T28"/>
    <mergeCell ref="D29:H29"/>
    <mergeCell ref="D30:H30"/>
    <mergeCell ref="D9:AD10"/>
    <mergeCell ref="D24:G24"/>
    <mergeCell ref="D25:G25"/>
    <mergeCell ref="AA33:AC33"/>
    <mergeCell ref="I33:K33"/>
    <mergeCell ref="M33:Q33"/>
    <mergeCell ref="R33:T33"/>
    <mergeCell ref="V33:Z33"/>
    <mergeCell ref="R32:T32"/>
    <mergeCell ref="AA29:AC29"/>
    <mergeCell ref="V32:Z32"/>
    <mergeCell ref="AA32:AC32"/>
    <mergeCell ref="I31:K31"/>
    <mergeCell ref="M31:Q31"/>
    <mergeCell ref="R31:T31"/>
    <mergeCell ref="V31:Z31"/>
    <mergeCell ref="AA31:AC31"/>
    <mergeCell ref="I32:K32"/>
    <mergeCell ref="M32:Q32"/>
    <mergeCell ref="I29:K29"/>
    <mergeCell ref="M29:Q29"/>
    <mergeCell ref="R29:T29"/>
    <mergeCell ref="J24:O24"/>
    <mergeCell ref="J25:O25"/>
    <mergeCell ref="P24:Q24"/>
    <mergeCell ref="P25:Q25"/>
    <mergeCell ref="D15:F15"/>
    <mergeCell ref="L15:M15"/>
    <mergeCell ref="K14:M14"/>
    <mergeCell ref="AA15:AC15"/>
    <mergeCell ref="I15:K15"/>
    <mergeCell ref="R15:T15"/>
    <mergeCell ref="V15:Z15"/>
    <mergeCell ref="D18:AD19"/>
  </mergeCells>
  <phoneticPr fontId="2"/>
  <pageMargins left="0.39370078740157483" right="0.19685039370078741" top="0.23622047244094491" bottom="0.23622047244094491" header="0.19685039370078741" footer="0.19685039370078741"/>
  <pageSetup paperSize="9" scale="95" orientation="portrait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topLeftCell="A34" zoomScaleNormal="100" zoomScaleSheetLayoutView="100" workbookViewId="0">
      <selection activeCell="I49" sqref="I49"/>
    </sheetView>
  </sheetViews>
  <sheetFormatPr defaultRowHeight="24.95" customHeight="1"/>
  <cols>
    <col min="1" max="2" width="4" style="150" customWidth="1"/>
    <col min="3" max="3" width="22.75" style="150" customWidth="1"/>
    <col min="4" max="4" width="12.875" style="159" customWidth="1"/>
    <col min="5" max="5" width="9.875" style="150" customWidth="1"/>
    <col min="6" max="6" width="7.125" style="150" customWidth="1"/>
    <col min="7" max="7" width="2.5" style="87" customWidth="1"/>
    <col min="8" max="8" width="9.875" style="150" customWidth="1"/>
    <col min="9" max="9" width="7.125" style="150" customWidth="1"/>
    <col min="10" max="10" width="2.5" style="87" customWidth="1"/>
    <col min="11" max="11" width="9.875" style="150" customWidth="1"/>
    <col min="12" max="12" width="7.125" style="150" customWidth="1"/>
    <col min="13" max="13" width="2.5" style="150" customWidth="1"/>
    <col min="14" max="16384" width="9" style="150"/>
  </cols>
  <sheetData>
    <row r="1" spans="1:13" s="151" customFormat="1" ht="22.5" customHeight="1" thickBot="1">
      <c r="A1" s="236" t="s">
        <v>19</v>
      </c>
      <c r="B1" s="236"/>
      <c r="C1" s="237"/>
      <c r="D1" s="237"/>
      <c r="E1" s="237"/>
      <c r="G1" s="39"/>
      <c r="J1" s="39"/>
    </row>
    <row r="2" spans="1:13" s="151" customFormat="1" ht="25.5" customHeight="1" thickBot="1">
      <c r="A2" s="267" t="s">
        <v>3</v>
      </c>
      <c r="B2" s="352"/>
      <c r="C2" s="410"/>
      <c r="D2" s="40" t="s">
        <v>51</v>
      </c>
      <c r="E2" s="355" t="s">
        <v>20</v>
      </c>
      <c r="F2" s="403"/>
      <c r="G2" s="403"/>
      <c r="H2" s="403"/>
      <c r="I2" s="403"/>
      <c r="J2" s="403"/>
      <c r="K2" s="403"/>
      <c r="L2" s="403"/>
      <c r="M2" s="404"/>
    </row>
    <row r="3" spans="1:13" s="151" customFormat="1" ht="12.75" customHeight="1">
      <c r="A3" s="284" t="s">
        <v>21</v>
      </c>
      <c r="B3" s="406">
        <v>1</v>
      </c>
      <c r="C3" s="408" t="s">
        <v>22</v>
      </c>
      <c r="D3" s="405">
        <f>F3+F4+I3+I4+L3+L4</f>
        <v>78500</v>
      </c>
      <c r="E3" s="41" t="s">
        <v>69</v>
      </c>
      <c r="F3" s="42">
        <v>78500</v>
      </c>
      <c r="G3" s="43" t="s">
        <v>70</v>
      </c>
      <c r="H3" s="44"/>
      <c r="I3" s="42"/>
      <c r="J3" s="43" t="s">
        <v>70</v>
      </c>
      <c r="K3" s="29"/>
      <c r="L3" s="42"/>
      <c r="M3" s="45" t="s">
        <v>6</v>
      </c>
    </row>
    <row r="4" spans="1:13" s="151" customFormat="1" ht="12.75" customHeight="1">
      <c r="A4" s="284"/>
      <c r="B4" s="407"/>
      <c r="C4" s="400"/>
      <c r="D4" s="397"/>
      <c r="E4" s="41"/>
      <c r="F4" s="42"/>
      <c r="G4" s="43" t="s">
        <v>70</v>
      </c>
      <c r="H4" s="44"/>
      <c r="I4" s="42"/>
      <c r="J4" s="43" t="s">
        <v>70</v>
      </c>
      <c r="K4" s="29"/>
      <c r="L4" s="42"/>
      <c r="M4" s="45" t="s">
        <v>6</v>
      </c>
    </row>
    <row r="5" spans="1:13" s="151" customFormat="1" ht="12.75" customHeight="1">
      <c r="A5" s="284"/>
      <c r="B5" s="409">
        <v>2</v>
      </c>
      <c r="C5" s="399" t="s">
        <v>23</v>
      </c>
      <c r="D5" s="396">
        <f>F5+F6+I5+I6+L5+L6</f>
        <v>95735</v>
      </c>
      <c r="E5" s="46" t="s">
        <v>71</v>
      </c>
      <c r="F5" s="47">
        <v>38000</v>
      </c>
      <c r="G5" s="48" t="s">
        <v>70</v>
      </c>
      <c r="H5" s="49" t="s">
        <v>72</v>
      </c>
      <c r="I5" s="47">
        <v>14525</v>
      </c>
      <c r="J5" s="48" t="s">
        <v>70</v>
      </c>
      <c r="K5" s="18" t="s">
        <v>73</v>
      </c>
      <c r="L5" s="47">
        <v>38010</v>
      </c>
      <c r="M5" s="50" t="s">
        <v>6</v>
      </c>
    </row>
    <row r="6" spans="1:13" s="151" customFormat="1" ht="12.75" customHeight="1">
      <c r="A6" s="284"/>
      <c r="B6" s="407"/>
      <c r="C6" s="400"/>
      <c r="D6" s="397"/>
      <c r="E6" s="51" t="s">
        <v>74</v>
      </c>
      <c r="F6" s="52">
        <v>5200</v>
      </c>
      <c r="G6" s="53" t="s">
        <v>70</v>
      </c>
      <c r="H6" s="54"/>
      <c r="I6" s="52"/>
      <c r="J6" s="53" t="s">
        <v>70</v>
      </c>
      <c r="K6" s="24"/>
      <c r="L6" s="52"/>
      <c r="M6" s="55" t="s">
        <v>6</v>
      </c>
    </row>
    <row r="7" spans="1:13" s="151" customFormat="1" ht="12.75" customHeight="1">
      <c r="A7" s="284"/>
      <c r="B7" s="409">
        <v>3</v>
      </c>
      <c r="C7" s="399" t="s">
        <v>24</v>
      </c>
      <c r="D7" s="396">
        <f>F7+F8+I7+I8+L7+L8</f>
        <v>84000</v>
      </c>
      <c r="E7" s="41" t="s">
        <v>75</v>
      </c>
      <c r="F7" s="42">
        <v>84000</v>
      </c>
      <c r="G7" s="48" t="s">
        <v>70</v>
      </c>
      <c r="H7" s="44"/>
      <c r="I7" s="42"/>
      <c r="J7" s="48" t="s">
        <v>70</v>
      </c>
      <c r="K7" s="29"/>
      <c r="L7" s="42"/>
      <c r="M7" s="50" t="s">
        <v>6</v>
      </c>
    </row>
    <row r="8" spans="1:13" s="151" customFormat="1" ht="12.75" customHeight="1">
      <c r="A8" s="284"/>
      <c r="B8" s="407"/>
      <c r="C8" s="400"/>
      <c r="D8" s="397"/>
      <c r="E8" s="41"/>
      <c r="F8" s="42"/>
      <c r="G8" s="53" t="s">
        <v>70</v>
      </c>
      <c r="H8" s="44"/>
      <c r="I8" s="42"/>
      <c r="J8" s="53" t="s">
        <v>70</v>
      </c>
      <c r="K8" s="29"/>
      <c r="L8" s="42"/>
      <c r="M8" s="55" t="s">
        <v>6</v>
      </c>
    </row>
    <row r="9" spans="1:13" s="151" customFormat="1" ht="12.75" customHeight="1">
      <c r="A9" s="284"/>
      <c r="B9" s="409">
        <v>4</v>
      </c>
      <c r="C9" s="399" t="s">
        <v>25</v>
      </c>
      <c r="D9" s="396">
        <f>F9+F10+I9+I10+L9+L10</f>
        <v>0</v>
      </c>
      <c r="E9" s="46"/>
      <c r="F9" s="47"/>
      <c r="G9" s="48" t="s">
        <v>70</v>
      </c>
      <c r="H9" s="49"/>
      <c r="I9" s="47"/>
      <c r="J9" s="48" t="s">
        <v>70</v>
      </c>
      <c r="K9" s="18"/>
      <c r="L9" s="47"/>
      <c r="M9" s="50" t="s">
        <v>6</v>
      </c>
    </row>
    <row r="10" spans="1:13" s="151" customFormat="1" ht="12.75" customHeight="1">
      <c r="A10" s="284"/>
      <c r="B10" s="407"/>
      <c r="C10" s="400"/>
      <c r="D10" s="397"/>
      <c r="E10" s="51"/>
      <c r="F10" s="52"/>
      <c r="G10" s="53" t="s">
        <v>70</v>
      </c>
      <c r="H10" s="54"/>
      <c r="I10" s="52"/>
      <c r="J10" s="53" t="s">
        <v>70</v>
      </c>
      <c r="K10" s="24"/>
      <c r="L10" s="52"/>
      <c r="M10" s="55" t="s">
        <v>6</v>
      </c>
    </row>
    <row r="11" spans="1:13" s="151" customFormat="1" ht="12.75" customHeight="1">
      <c r="A11" s="284"/>
      <c r="B11" s="409">
        <v>5</v>
      </c>
      <c r="C11" s="413" t="s">
        <v>26</v>
      </c>
      <c r="D11" s="396">
        <f>F11+F12+I11+I12+L11+L12</f>
        <v>153579</v>
      </c>
      <c r="E11" s="46" t="s">
        <v>76</v>
      </c>
      <c r="F11" s="47">
        <v>69542</v>
      </c>
      <c r="G11" s="48" t="s">
        <v>70</v>
      </c>
      <c r="H11" s="49" t="s">
        <v>77</v>
      </c>
      <c r="I11" s="47">
        <v>48552</v>
      </c>
      <c r="J11" s="48" t="s">
        <v>70</v>
      </c>
      <c r="K11" s="18" t="s">
        <v>78</v>
      </c>
      <c r="L11" s="47">
        <v>35485</v>
      </c>
      <c r="M11" s="50" t="s">
        <v>6</v>
      </c>
    </row>
    <row r="12" spans="1:13" s="151" customFormat="1" ht="12.75" customHeight="1" thickBot="1">
      <c r="A12" s="284"/>
      <c r="B12" s="407"/>
      <c r="C12" s="414"/>
      <c r="D12" s="397"/>
      <c r="E12" s="41"/>
      <c r="F12" s="42"/>
      <c r="G12" s="53" t="s">
        <v>70</v>
      </c>
      <c r="H12" s="54"/>
      <c r="I12" s="52"/>
      <c r="J12" s="53" t="s">
        <v>70</v>
      </c>
      <c r="K12" s="24"/>
      <c r="L12" s="52"/>
      <c r="M12" s="55" t="s">
        <v>6</v>
      </c>
    </row>
    <row r="13" spans="1:13" s="151" customFormat="1" ht="12.75" customHeight="1" thickBot="1">
      <c r="A13" s="284"/>
      <c r="B13" s="409">
        <v>6</v>
      </c>
      <c r="C13" s="399" t="s">
        <v>27</v>
      </c>
      <c r="D13" s="243">
        <f>F13+F14+I13+I14+L13+L14</f>
        <v>150750</v>
      </c>
      <c r="E13" s="214" t="s">
        <v>79</v>
      </c>
      <c r="F13" s="215">
        <v>150750</v>
      </c>
      <c r="G13" s="48" t="s">
        <v>70</v>
      </c>
      <c r="H13" s="49"/>
      <c r="I13" s="47"/>
      <c r="J13" s="48" t="s">
        <v>70</v>
      </c>
      <c r="K13" s="18"/>
      <c r="L13" s="47"/>
      <c r="M13" s="50" t="s">
        <v>6</v>
      </c>
    </row>
    <row r="14" spans="1:13" s="151" customFormat="1" ht="12.75" customHeight="1">
      <c r="A14" s="284"/>
      <c r="B14" s="407"/>
      <c r="C14" s="400"/>
      <c r="D14" s="397"/>
      <c r="E14" s="51"/>
      <c r="F14" s="52"/>
      <c r="G14" s="53" t="s">
        <v>70</v>
      </c>
      <c r="H14" s="54"/>
      <c r="I14" s="52"/>
      <c r="J14" s="53" t="s">
        <v>70</v>
      </c>
      <c r="K14" s="24"/>
      <c r="L14" s="52"/>
      <c r="M14" s="55" t="s">
        <v>6</v>
      </c>
    </row>
    <row r="15" spans="1:13" s="151" customFormat="1" ht="12.75" customHeight="1">
      <c r="A15" s="284"/>
      <c r="B15" s="409">
        <v>7</v>
      </c>
      <c r="C15" s="399" t="s">
        <v>39</v>
      </c>
      <c r="D15" s="396">
        <f>F15+F16+I15+I16+L15+L16</f>
        <v>70000</v>
      </c>
      <c r="E15" s="41" t="s">
        <v>80</v>
      </c>
      <c r="F15" s="42">
        <v>50000</v>
      </c>
      <c r="G15" s="48" t="s">
        <v>70</v>
      </c>
      <c r="H15" s="44" t="s">
        <v>81</v>
      </c>
      <c r="I15" s="42">
        <v>20000</v>
      </c>
      <c r="J15" s="48" t="s">
        <v>70</v>
      </c>
      <c r="K15" s="29"/>
      <c r="L15" s="42"/>
      <c r="M15" s="50" t="s">
        <v>6</v>
      </c>
    </row>
    <row r="16" spans="1:13" s="151" customFormat="1" ht="12.75" customHeight="1" thickBot="1">
      <c r="A16" s="411"/>
      <c r="B16" s="412"/>
      <c r="C16" s="415"/>
      <c r="D16" s="398"/>
      <c r="E16" s="56"/>
      <c r="F16" s="57"/>
      <c r="G16" s="58" t="s">
        <v>70</v>
      </c>
      <c r="H16" s="59"/>
      <c r="I16" s="57"/>
      <c r="J16" s="58" t="s">
        <v>70</v>
      </c>
      <c r="K16" s="32"/>
      <c r="L16" s="57"/>
      <c r="M16" s="60" t="s">
        <v>6</v>
      </c>
    </row>
    <row r="17" spans="1:13" s="151" customFormat="1" ht="25.5" customHeight="1" thickTop="1" thickBot="1">
      <c r="A17" s="416" t="s">
        <v>28</v>
      </c>
      <c r="B17" s="417"/>
      <c r="C17" s="418"/>
      <c r="D17" s="161">
        <f>SUM(D3:D16)</f>
        <v>632564</v>
      </c>
      <c r="E17" s="68"/>
      <c r="F17" s="81"/>
      <c r="G17" s="70"/>
      <c r="H17" s="71"/>
      <c r="I17" s="81"/>
      <c r="J17" s="70"/>
      <c r="K17" s="71"/>
      <c r="L17" s="81"/>
      <c r="M17" s="72"/>
    </row>
    <row r="18" spans="1:13" s="151" customFormat="1" ht="18" customHeight="1" thickTop="1">
      <c r="A18" s="284" t="s">
        <v>29</v>
      </c>
      <c r="B18" s="419">
        <v>1</v>
      </c>
      <c r="C18" s="420" t="s">
        <v>30</v>
      </c>
      <c r="D18" s="401">
        <f>F18+F19+I18+I19+L18+L19</f>
        <v>99524</v>
      </c>
      <c r="E18" s="64" t="s">
        <v>82</v>
      </c>
      <c r="F18" s="30">
        <v>99524</v>
      </c>
      <c r="G18" s="43" t="s">
        <v>70</v>
      </c>
      <c r="H18" s="29"/>
      <c r="I18" s="30"/>
      <c r="J18" s="43" t="s">
        <v>70</v>
      </c>
      <c r="K18" s="29"/>
      <c r="L18" s="30"/>
      <c r="M18" s="45" t="s">
        <v>6</v>
      </c>
    </row>
    <row r="19" spans="1:13" s="151" customFormat="1" ht="18" customHeight="1">
      <c r="A19" s="284"/>
      <c r="B19" s="407"/>
      <c r="C19" s="400"/>
      <c r="D19" s="242"/>
      <c r="E19" s="63"/>
      <c r="F19" s="25"/>
      <c r="G19" s="53" t="s">
        <v>70</v>
      </c>
      <c r="H19" s="24"/>
      <c r="I19" s="25"/>
      <c r="J19" s="53" t="s">
        <v>70</v>
      </c>
      <c r="K19" s="24"/>
      <c r="L19" s="25"/>
      <c r="M19" s="55" t="s">
        <v>6</v>
      </c>
    </row>
    <row r="20" spans="1:13" s="151" customFormat="1" ht="18" customHeight="1">
      <c r="A20" s="284"/>
      <c r="B20" s="409">
        <v>2</v>
      </c>
      <c r="C20" s="360" t="s">
        <v>31</v>
      </c>
      <c r="D20" s="396">
        <f>F20+F21+I20+I21+L20+L21</f>
        <v>146855</v>
      </c>
      <c r="E20" s="64" t="s">
        <v>83</v>
      </c>
      <c r="F20" s="30">
        <v>28355</v>
      </c>
      <c r="G20" s="43" t="s">
        <v>70</v>
      </c>
      <c r="H20" s="29" t="s">
        <v>106</v>
      </c>
      <c r="I20" s="30">
        <v>70000</v>
      </c>
      <c r="J20" s="43" t="s">
        <v>70</v>
      </c>
      <c r="K20" s="29" t="s">
        <v>84</v>
      </c>
      <c r="L20" s="30">
        <v>48500</v>
      </c>
      <c r="M20" s="45" t="s">
        <v>6</v>
      </c>
    </row>
    <row r="21" spans="1:13" s="151" customFormat="1" ht="18" customHeight="1">
      <c r="A21" s="284"/>
      <c r="B21" s="407"/>
      <c r="C21" s="361"/>
      <c r="D21" s="397"/>
      <c r="E21" s="64"/>
      <c r="F21" s="30"/>
      <c r="G21" s="43" t="s">
        <v>70</v>
      </c>
      <c r="H21" s="29"/>
      <c r="I21" s="30"/>
      <c r="J21" s="43" t="s">
        <v>70</v>
      </c>
      <c r="K21" s="29"/>
      <c r="L21" s="30"/>
      <c r="M21" s="45" t="s">
        <v>6</v>
      </c>
    </row>
    <row r="22" spans="1:13" s="151" customFormat="1" ht="18" customHeight="1">
      <c r="A22" s="284"/>
      <c r="B22" s="409">
        <v>3</v>
      </c>
      <c r="C22" s="399" t="s">
        <v>32</v>
      </c>
      <c r="D22" s="396">
        <f>F22+F23+I22+I23+L22+L23</f>
        <v>96833</v>
      </c>
      <c r="E22" s="65" t="s">
        <v>85</v>
      </c>
      <c r="F22" s="19">
        <v>44333</v>
      </c>
      <c r="G22" s="48" t="s">
        <v>70</v>
      </c>
      <c r="H22" s="18" t="s">
        <v>86</v>
      </c>
      <c r="I22" s="19">
        <v>52500</v>
      </c>
      <c r="J22" s="48" t="s">
        <v>70</v>
      </c>
      <c r="K22" s="18"/>
      <c r="L22" s="19"/>
      <c r="M22" s="50" t="s">
        <v>6</v>
      </c>
    </row>
    <row r="23" spans="1:13" s="151" customFormat="1" ht="18" customHeight="1" thickBot="1">
      <c r="A23" s="284"/>
      <c r="B23" s="407"/>
      <c r="C23" s="400"/>
      <c r="D23" s="397"/>
      <c r="E23" s="64"/>
      <c r="F23" s="209"/>
      <c r="G23" s="53" t="s">
        <v>70</v>
      </c>
      <c r="H23" s="24"/>
      <c r="I23" s="25"/>
      <c r="J23" s="53" t="s">
        <v>70</v>
      </c>
      <c r="K23" s="24"/>
      <c r="L23" s="25"/>
      <c r="M23" s="55" t="s">
        <v>6</v>
      </c>
    </row>
    <row r="24" spans="1:13" s="151" customFormat="1" ht="18" customHeight="1">
      <c r="A24" s="284"/>
      <c r="B24" s="409">
        <v>4</v>
      </c>
      <c r="C24" s="399" t="s">
        <v>33</v>
      </c>
      <c r="D24" s="243">
        <f>F24+F25+I24+I25+L24+L25</f>
        <v>315008</v>
      </c>
      <c r="E24" s="210" t="s">
        <v>87</v>
      </c>
      <c r="F24" s="212">
        <v>145008</v>
      </c>
      <c r="G24" s="43" t="s">
        <v>70</v>
      </c>
      <c r="H24" s="29" t="s">
        <v>88</v>
      </c>
      <c r="I24" s="30">
        <v>120000</v>
      </c>
      <c r="J24" s="43" t="s">
        <v>70</v>
      </c>
      <c r="K24" s="29" t="s">
        <v>89</v>
      </c>
      <c r="L24" s="30">
        <v>50000</v>
      </c>
      <c r="M24" s="45" t="s">
        <v>6</v>
      </c>
    </row>
    <row r="25" spans="1:13" s="151" customFormat="1" ht="18" customHeight="1" thickBot="1">
      <c r="A25" s="284"/>
      <c r="B25" s="407"/>
      <c r="C25" s="400"/>
      <c r="D25" s="402"/>
      <c r="E25" s="211"/>
      <c r="F25" s="213"/>
      <c r="G25" s="43" t="s">
        <v>70</v>
      </c>
      <c r="H25" s="29"/>
      <c r="I25" s="30"/>
      <c r="J25" s="43" t="s">
        <v>70</v>
      </c>
      <c r="K25" s="29"/>
      <c r="L25" s="30"/>
      <c r="M25" s="45" t="s">
        <v>6</v>
      </c>
    </row>
    <row r="26" spans="1:13" s="151" customFormat="1" ht="18" customHeight="1">
      <c r="A26" s="284"/>
      <c r="B26" s="409">
        <v>5</v>
      </c>
      <c r="C26" s="399" t="s">
        <v>34</v>
      </c>
      <c r="D26" s="396">
        <f>F26+F27+I26+I27+L26+L27</f>
        <v>135278</v>
      </c>
      <c r="E26" s="64" t="s">
        <v>90</v>
      </c>
      <c r="F26" s="209">
        <v>75278</v>
      </c>
      <c r="G26" s="48" t="s">
        <v>70</v>
      </c>
      <c r="H26" s="18" t="s">
        <v>101</v>
      </c>
      <c r="I26" s="19">
        <v>60000</v>
      </c>
      <c r="J26" s="48" t="s">
        <v>70</v>
      </c>
      <c r="K26" s="18"/>
      <c r="L26" s="19"/>
      <c r="M26" s="50" t="s">
        <v>6</v>
      </c>
    </row>
    <row r="27" spans="1:13" s="151" customFormat="1" ht="18" customHeight="1">
      <c r="A27" s="284"/>
      <c r="B27" s="407"/>
      <c r="C27" s="400"/>
      <c r="D27" s="397"/>
      <c r="E27" s="63"/>
      <c r="F27" s="25"/>
      <c r="G27" s="53" t="s">
        <v>70</v>
      </c>
      <c r="H27" s="24"/>
      <c r="I27" s="25"/>
      <c r="J27" s="53" t="s">
        <v>70</v>
      </c>
      <c r="K27" s="24"/>
      <c r="L27" s="25"/>
      <c r="M27" s="55" t="s">
        <v>6</v>
      </c>
    </row>
    <row r="28" spans="1:13" s="151" customFormat="1" ht="18" customHeight="1">
      <c r="A28" s="284"/>
      <c r="B28" s="409">
        <v>6</v>
      </c>
      <c r="C28" s="255" t="s">
        <v>35</v>
      </c>
      <c r="D28" s="396">
        <f>F28+F29+I28+I29+L28+L29</f>
        <v>130000</v>
      </c>
      <c r="E28" s="65" t="s">
        <v>91</v>
      </c>
      <c r="F28" s="19">
        <v>70000</v>
      </c>
      <c r="G28" s="48" t="s">
        <v>70</v>
      </c>
      <c r="H28" s="18" t="s">
        <v>92</v>
      </c>
      <c r="I28" s="19">
        <v>30000</v>
      </c>
      <c r="J28" s="48" t="s">
        <v>70</v>
      </c>
      <c r="K28" s="18" t="s">
        <v>93</v>
      </c>
      <c r="L28" s="19">
        <v>30000</v>
      </c>
      <c r="M28" s="50" t="s">
        <v>6</v>
      </c>
    </row>
    <row r="29" spans="1:13" s="151" customFormat="1" ht="18" customHeight="1">
      <c r="A29" s="284"/>
      <c r="B29" s="407"/>
      <c r="C29" s="242"/>
      <c r="D29" s="397"/>
      <c r="E29" s="63"/>
      <c r="F29" s="25"/>
      <c r="G29" s="53" t="s">
        <v>70</v>
      </c>
      <c r="H29" s="24"/>
      <c r="I29" s="25"/>
      <c r="J29" s="53" t="s">
        <v>70</v>
      </c>
      <c r="K29" s="24"/>
      <c r="L29" s="25"/>
      <c r="M29" s="55" t="s">
        <v>6</v>
      </c>
    </row>
    <row r="30" spans="1:13" s="151" customFormat="1" ht="18" customHeight="1">
      <c r="A30" s="284"/>
      <c r="B30" s="409">
        <v>7</v>
      </c>
      <c r="C30" s="255" t="s">
        <v>40</v>
      </c>
      <c r="D30" s="396">
        <f>F30+F31+I30+I31+L30+L31</f>
        <v>0</v>
      </c>
      <c r="E30" s="64"/>
      <c r="F30" s="30"/>
      <c r="G30" s="43" t="s">
        <v>6</v>
      </c>
      <c r="H30" s="29"/>
      <c r="I30" s="30"/>
      <c r="J30" s="43" t="s">
        <v>6</v>
      </c>
      <c r="K30" s="29"/>
      <c r="L30" s="30"/>
      <c r="M30" s="45" t="s">
        <v>6</v>
      </c>
    </row>
    <row r="31" spans="1:13" s="151" customFormat="1" ht="18" customHeight="1" thickBot="1">
      <c r="A31" s="411"/>
      <c r="B31" s="412"/>
      <c r="C31" s="421"/>
      <c r="D31" s="398"/>
      <c r="E31" s="66"/>
      <c r="F31" s="33"/>
      <c r="G31" s="58" t="s">
        <v>6</v>
      </c>
      <c r="H31" s="32"/>
      <c r="I31" s="33"/>
      <c r="J31" s="58" t="s">
        <v>6</v>
      </c>
      <c r="K31" s="32"/>
      <c r="L31" s="33"/>
      <c r="M31" s="60" t="s">
        <v>6</v>
      </c>
    </row>
    <row r="32" spans="1:13" s="151" customFormat="1" ht="25.5" customHeight="1" thickTop="1" thickBot="1">
      <c r="A32" s="416" t="s">
        <v>36</v>
      </c>
      <c r="B32" s="417"/>
      <c r="C32" s="418"/>
      <c r="D32" s="162">
        <f>SUM(D18:D31)</f>
        <v>923498</v>
      </c>
      <c r="E32" s="68"/>
      <c r="F32" s="69"/>
      <c r="G32" s="70"/>
      <c r="H32" s="71"/>
      <c r="I32" s="69"/>
      <c r="J32" s="70"/>
      <c r="K32" s="71"/>
      <c r="L32" s="69"/>
      <c r="M32" s="72"/>
    </row>
    <row r="33" spans="1:13" s="151" customFormat="1" ht="36" customHeight="1" thickTop="1" thickBot="1">
      <c r="A33" s="425" t="s">
        <v>52</v>
      </c>
      <c r="B33" s="426"/>
      <c r="C33" s="427"/>
      <c r="D33" s="163">
        <f>D17+D32</f>
        <v>1556062</v>
      </c>
      <c r="E33" s="310" t="s">
        <v>56</v>
      </c>
      <c r="F33" s="311"/>
      <c r="G33" s="311"/>
      <c r="H33" s="311"/>
      <c r="I33" s="311"/>
      <c r="J33" s="311"/>
      <c r="K33" s="148">
        <f>IF(D33=0,"",ROUNDDOWN(D33/3,0))</f>
        <v>518687</v>
      </c>
      <c r="L33" s="61"/>
      <c r="M33" s="62"/>
    </row>
    <row r="34" spans="1:13" s="151" customFormat="1" ht="15" customHeight="1" thickBot="1">
      <c r="A34" s="164"/>
      <c r="B34" s="165"/>
      <c r="C34" s="165"/>
      <c r="D34" s="166"/>
      <c r="E34" s="37"/>
      <c r="F34" s="76"/>
      <c r="G34" s="77"/>
      <c r="H34" s="78"/>
      <c r="I34" s="79"/>
      <c r="J34" s="77"/>
      <c r="K34" s="78"/>
      <c r="L34" s="79"/>
      <c r="M34" s="78"/>
    </row>
    <row r="35" spans="1:13" s="151" customFormat="1" ht="24" customHeight="1">
      <c r="A35" s="428" t="s">
        <v>45</v>
      </c>
      <c r="B35" s="199">
        <v>1</v>
      </c>
      <c r="C35" s="204" t="s">
        <v>129</v>
      </c>
      <c r="D35" s="202">
        <f>F35+I35+L35</f>
        <v>48245</v>
      </c>
      <c r="E35" s="94" t="s">
        <v>107</v>
      </c>
      <c r="F35" s="95">
        <v>18245</v>
      </c>
      <c r="G35" s="96" t="s">
        <v>6</v>
      </c>
      <c r="H35" s="97" t="s">
        <v>108</v>
      </c>
      <c r="I35" s="95">
        <v>30000</v>
      </c>
      <c r="J35" s="96" t="s">
        <v>6</v>
      </c>
      <c r="K35" s="97"/>
      <c r="L35" s="95"/>
      <c r="M35" s="98" t="s">
        <v>6</v>
      </c>
    </row>
    <row r="36" spans="1:13" s="151" customFormat="1" ht="24" customHeight="1">
      <c r="A36" s="429"/>
      <c r="B36" s="200">
        <v>2</v>
      </c>
      <c r="C36" s="205" t="s">
        <v>46</v>
      </c>
      <c r="D36" s="203">
        <f>F36+I36+L36</f>
        <v>78560</v>
      </c>
      <c r="E36" s="99" t="s">
        <v>94</v>
      </c>
      <c r="F36" s="100">
        <v>30000</v>
      </c>
      <c r="G36" s="101" t="s">
        <v>6</v>
      </c>
      <c r="H36" s="102" t="s">
        <v>95</v>
      </c>
      <c r="I36" s="100">
        <v>48560</v>
      </c>
      <c r="J36" s="101" t="s">
        <v>6</v>
      </c>
      <c r="K36" s="102"/>
      <c r="L36" s="100"/>
      <c r="M36" s="103" t="s">
        <v>6</v>
      </c>
    </row>
    <row r="37" spans="1:13" s="151" customFormat="1" ht="24" customHeight="1" thickBot="1">
      <c r="A37" s="429"/>
      <c r="B37" s="201">
        <v>3</v>
      </c>
      <c r="C37" s="206" t="s">
        <v>125</v>
      </c>
      <c r="D37" s="203">
        <f>F37+I37+L37</f>
        <v>20000</v>
      </c>
      <c r="E37" s="99" t="s">
        <v>126</v>
      </c>
      <c r="F37" s="100">
        <v>20000</v>
      </c>
      <c r="G37" s="101" t="s">
        <v>6</v>
      </c>
      <c r="H37" s="102"/>
      <c r="I37" s="100"/>
      <c r="J37" s="101" t="s">
        <v>6</v>
      </c>
      <c r="K37" s="102"/>
      <c r="L37" s="100"/>
      <c r="M37" s="103" t="s">
        <v>6</v>
      </c>
    </row>
    <row r="38" spans="1:13" s="151" customFormat="1" ht="24" customHeight="1" thickBot="1">
      <c r="A38" s="429"/>
      <c r="B38" s="169">
        <v>4</v>
      </c>
      <c r="C38" s="194"/>
      <c r="D38" s="170">
        <f>F38+I38+L38</f>
        <v>0</v>
      </c>
      <c r="E38" s="105"/>
      <c r="F38" s="106"/>
      <c r="G38" s="107" t="s">
        <v>6</v>
      </c>
      <c r="H38" s="108"/>
      <c r="I38" s="106"/>
      <c r="J38" s="107" t="s">
        <v>6</v>
      </c>
      <c r="K38" s="108"/>
      <c r="L38" s="106"/>
      <c r="M38" s="109" t="s">
        <v>6</v>
      </c>
    </row>
    <row r="39" spans="1:13" s="151" customFormat="1" ht="25.5" customHeight="1" thickTop="1" thickBot="1">
      <c r="A39" s="430" t="s">
        <v>47</v>
      </c>
      <c r="B39" s="431"/>
      <c r="C39" s="432"/>
      <c r="D39" s="171">
        <f>SUM(D35:D38)</f>
        <v>146805</v>
      </c>
      <c r="E39" s="80"/>
      <c r="F39" s="69"/>
      <c r="G39" s="70"/>
      <c r="H39" s="71"/>
      <c r="I39" s="81"/>
      <c r="J39" s="70"/>
      <c r="K39" s="71"/>
      <c r="L39" s="69"/>
      <c r="M39" s="72"/>
    </row>
    <row r="40" spans="1:13" s="151" customFormat="1" ht="21" customHeight="1" thickTop="1">
      <c r="A40" s="433" t="s">
        <v>37</v>
      </c>
      <c r="B40" s="172">
        <v>1</v>
      </c>
      <c r="C40" s="173" t="s">
        <v>57</v>
      </c>
      <c r="D40" s="174">
        <f t="shared" ref="D40:D45" si="0">F40+I40+L40</f>
        <v>150000</v>
      </c>
      <c r="E40" s="122" t="s">
        <v>96</v>
      </c>
      <c r="F40" s="123">
        <v>150000</v>
      </c>
      <c r="G40" s="124" t="s">
        <v>6</v>
      </c>
      <c r="H40" s="125"/>
      <c r="I40" s="123"/>
      <c r="J40" s="124" t="s">
        <v>6</v>
      </c>
      <c r="K40" s="125"/>
      <c r="L40" s="123"/>
      <c r="M40" s="126" t="s">
        <v>6</v>
      </c>
    </row>
    <row r="41" spans="1:13" s="151" customFormat="1" ht="21" customHeight="1">
      <c r="A41" s="283"/>
      <c r="B41" s="175">
        <v>2</v>
      </c>
      <c r="C41" s="168" t="s">
        <v>55</v>
      </c>
      <c r="D41" s="167">
        <f t="shared" si="0"/>
        <v>47000</v>
      </c>
      <c r="E41" s="99" t="s">
        <v>55</v>
      </c>
      <c r="F41" s="100">
        <v>28000</v>
      </c>
      <c r="G41" s="129" t="s">
        <v>6</v>
      </c>
      <c r="H41" s="102" t="s">
        <v>102</v>
      </c>
      <c r="I41" s="100">
        <v>19000</v>
      </c>
      <c r="J41" s="129" t="s">
        <v>6</v>
      </c>
      <c r="K41" s="102"/>
      <c r="L41" s="100"/>
      <c r="M41" s="103" t="s">
        <v>6</v>
      </c>
    </row>
    <row r="42" spans="1:13" s="151" customFormat="1" ht="21" customHeight="1">
      <c r="A42" s="283"/>
      <c r="B42" s="176">
        <v>3</v>
      </c>
      <c r="C42" s="168" t="s">
        <v>49</v>
      </c>
      <c r="D42" s="167">
        <f t="shared" si="0"/>
        <v>25000</v>
      </c>
      <c r="E42" s="99" t="s">
        <v>49</v>
      </c>
      <c r="F42" s="100">
        <v>25000</v>
      </c>
      <c r="G42" s="129" t="s">
        <v>6</v>
      </c>
      <c r="H42" s="102"/>
      <c r="I42" s="100"/>
      <c r="J42" s="129" t="s">
        <v>6</v>
      </c>
      <c r="K42" s="102"/>
      <c r="L42" s="100"/>
      <c r="M42" s="103" t="s">
        <v>6</v>
      </c>
    </row>
    <row r="43" spans="1:13" s="151" customFormat="1" ht="21" customHeight="1">
      <c r="A43" s="283"/>
      <c r="B43" s="176">
        <v>4</v>
      </c>
      <c r="C43" s="168" t="s">
        <v>50</v>
      </c>
      <c r="D43" s="167">
        <f t="shared" si="0"/>
        <v>25000</v>
      </c>
      <c r="E43" s="99" t="s">
        <v>97</v>
      </c>
      <c r="F43" s="100">
        <v>25000</v>
      </c>
      <c r="G43" s="129" t="s">
        <v>6</v>
      </c>
      <c r="H43" s="102"/>
      <c r="I43" s="100"/>
      <c r="J43" s="129" t="s">
        <v>6</v>
      </c>
      <c r="K43" s="102"/>
      <c r="L43" s="100"/>
      <c r="M43" s="103" t="s">
        <v>6</v>
      </c>
    </row>
    <row r="44" spans="1:13" s="151" customFormat="1" ht="21" customHeight="1">
      <c r="A44" s="283"/>
      <c r="B44" s="176">
        <v>5</v>
      </c>
      <c r="C44" s="177" t="s">
        <v>98</v>
      </c>
      <c r="D44" s="167">
        <f t="shared" si="0"/>
        <v>3000</v>
      </c>
      <c r="E44" s="99" t="s">
        <v>99</v>
      </c>
      <c r="F44" s="100">
        <v>1000</v>
      </c>
      <c r="G44" s="129" t="s">
        <v>6</v>
      </c>
      <c r="H44" s="102" t="s">
        <v>100</v>
      </c>
      <c r="I44" s="100">
        <v>1000</v>
      </c>
      <c r="J44" s="129" t="s">
        <v>6</v>
      </c>
      <c r="K44" s="102" t="s">
        <v>109</v>
      </c>
      <c r="L44" s="100">
        <v>1000</v>
      </c>
      <c r="M44" s="103" t="s">
        <v>6</v>
      </c>
    </row>
    <row r="45" spans="1:13" s="151" customFormat="1" ht="21" customHeight="1" thickBot="1">
      <c r="A45" s="434"/>
      <c r="B45" s="178">
        <v>6</v>
      </c>
      <c r="C45" s="179" t="s">
        <v>37</v>
      </c>
      <c r="D45" s="170">
        <f t="shared" si="0"/>
        <v>0</v>
      </c>
      <c r="E45" s="105"/>
      <c r="F45" s="106"/>
      <c r="G45" s="135" t="s">
        <v>6</v>
      </c>
      <c r="H45" s="108"/>
      <c r="I45" s="106"/>
      <c r="J45" s="135" t="s">
        <v>6</v>
      </c>
      <c r="K45" s="108"/>
      <c r="L45" s="106"/>
      <c r="M45" s="109" t="s">
        <v>6</v>
      </c>
    </row>
    <row r="46" spans="1:13" s="151" customFormat="1" ht="25.5" customHeight="1" thickTop="1" thickBot="1">
      <c r="A46" s="422" t="s">
        <v>48</v>
      </c>
      <c r="B46" s="423"/>
      <c r="C46" s="424"/>
      <c r="D46" s="171">
        <f>SUM(D40:D45)</f>
        <v>250000</v>
      </c>
      <c r="E46" s="80"/>
      <c r="F46" s="69"/>
      <c r="G46" s="70"/>
      <c r="H46" s="71"/>
      <c r="I46" s="81"/>
      <c r="J46" s="70"/>
      <c r="K46" s="71"/>
      <c r="L46" s="69"/>
      <c r="M46" s="72"/>
    </row>
    <row r="47" spans="1:13" s="151" customFormat="1" ht="25.5" customHeight="1" thickTop="1" thickBot="1">
      <c r="A47" s="422" t="s">
        <v>54</v>
      </c>
      <c r="B47" s="423"/>
      <c r="C47" s="424"/>
      <c r="D47" s="196">
        <v>116657</v>
      </c>
      <c r="E47" s="80"/>
      <c r="F47" s="69"/>
      <c r="G47" s="70"/>
      <c r="H47" s="71"/>
      <c r="I47" s="81"/>
      <c r="J47" s="70"/>
      <c r="K47" s="71"/>
      <c r="L47" s="69"/>
      <c r="M47" s="72"/>
    </row>
    <row r="48" spans="1:13" ht="36" customHeight="1" thickTop="1" thickBot="1">
      <c r="A48" s="312" t="s">
        <v>53</v>
      </c>
      <c r="B48" s="313"/>
      <c r="C48" s="313"/>
      <c r="D48" s="198">
        <f>D33+D39+D46+D47</f>
        <v>2069524</v>
      </c>
      <c r="E48" s="195"/>
      <c r="F48" s="83"/>
      <c r="G48" s="84"/>
      <c r="H48" s="85"/>
      <c r="I48" s="83"/>
      <c r="J48" s="84"/>
      <c r="K48" s="85"/>
      <c r="L48" s="83"/>
      <c r="M48" s="86"/>
    </row>
    <row r="49" spans="4:4" ht="24.95" customHeight="1">
      <c r="D49" s="19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</mergeCells>
  <phoneticPr fontId="2"/>
  <pageMargins left="0.39370078740157483" right="0.19685039370078741" top="0.39370078740157483" bottom="0.23622047244094491" header="0.31496062992125984" footer="0.19685039370078741"/>
  <pageSetup paperSize="9" scale="96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2025-03-10T03:34:57Z</dcterms:modified>
</cp:coreProperties>
</file>